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enat\Documents\"/>
    </mc:Choice>
  </mc:AlternateContent>
  <bookViews>
    <workbookView xWindow="0" yWindow="0" windowWidth="20490" windowHeight="85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 s="1"/>
  <c r="H23" i="1" s="1"/>
  <c r="F22" i="1"/>
  <c r="G22" i="1" s="1"/>
  <c r="H22" i="1" s="1"/>
  <c r="F21" i="1"/>
  <c r="G21" i="1" s="1"/>
  <c r="H21" i="1" s="1"/>
  <c r="F20" i="1"/>
  <c r="G20" i="1" s="1"/>
  <c r="F17" i="1"/>
  <c r="G17" i="1" s="1"/>
  <c r="H17" i="1" s="1"/>
  <c r="F16" i="1"/>
  <c r="G16" i="1" s="1"/>
  <c r="H16" i="1" s="1"/>
  <c r="F15" i="1"/>
  <c r="G15" i="1" s="1"/>
  <c r="H15" i="1" s="1"/>
  <c r="F14" i="1"/>
  <c r="G14" i="1" s="1"/>
  <c r="F11" i="1"/>
  <c r="G11" i="1" s="1"/>
  <c r="H11" i="1" s="1"/>
  <c r="F10" i="1"/>
  <c r="G10" i="1" s="1"/>
  <c r="H10" i="1" s="1"/>
  <c r="F9" i="1"/>
  <c r="G9" i="1" s="1"/>
  <c r="H9" i="1" s="1"/>
  <c r="F8" i="1"/>
  <c r="G8" i="1" s="1"/>
  <c r="F5" i="1"/>
  <c r="G5" i="1" s="1"/>
  <c r="H5" i="1" s="1"/>
  <c r="F4" i="1"/>
  <c r="G4" i="1" s="1"/>
  <c r="H4" i="1" s="1"/>
  <c r="F3" i="1"/>
  <c r="G3" i="1" s="1"/>
  <c r="H3" i="1" s="1"/>
  <c r="F2" i="1"/>
  <c r="G2" i="1" s="1"/>
  <c r="I22" i="1" l="1"/>
  <c r="J22" i="1" s="1"/>
  <c r="K22" i="1" s="1"/>
  <c r="Q22" i="1" s="1"/>
  <c r="R22" i="1" s="1"/>
  <c r="S22" i="1" s="1"/>
  <c r="T22" i="1" s="1"/>
  <c r="I20" i="1"/>
  <c r="H20" i="1"/>
  <c r="I23" i="1" s="1"/>
  <c r="H14" i="1"/>
  <c r="I17" i="1" s="1"/>
  <c r="J17" i="1" s="1"/>
  <c r="K17" i="1" s="1"/>
  <c r="Q17" i="1" s="1"/>
  <c r="R17" i="1" s="1"/>
  <c r="S17" i="1" s="1"/>
  <c r="T17" i="1" s="1"/>
  <c r="H8" i="1"/>
  <c r="I11" i="1" s="1"/>
  <c r="H2" i="1"/>
  <c r="I5" i="1" s="1"/>
  <c r="J5" i="1" s="1"/>
  <c r="K5" i="1" s="1"/>
  <c r="Q5" i="1" s="1"/>
  <c r="R5" i="1" s="1"/>
  <c r="S5" i="1" s="1"/>
  <c r="T5" i="1" s="1"/>
  <c r="I2" i="1" l="1"/>
  <c r="I4" i="1"/>
  <c r="I21" i="1"/>
  <c r="J21" i="1" s="1"/>
  <c r="K21" i="1" s="1"/>
  <c r="Q21" i="1" s="1"/>
  <c r="R21" i="1" s="1"/>
  <c r="S21" i="1" s="1"/>
  <c r="T21" i="1" s="1"/>
  <c r="I14" i="1"/>
  <c r="J23" i="1" s="1"/>
  <c r="K23" i="1" s="1"/>
  <c r="Q23" i="1" s="1"/>
  <c r="R23" i="1" s="1"/>
  <c r="S23" i="1" s="1"/>
  <c r="T23" i="1" s="1"/>
  <c r="I16" i="1"/>
  <c r="J16" i="1" s="1"/>
  <c r="K16" i="1" s="1"/>
  <c r="Q16" i="1" s="1"/>
  <c r="R16" i="1" s="1"/>
  <c r="S16" i="1" s="1"/>
  <c r="T16" i="1" s="1"/>
  <c r="I15" i="1"/>
  <c r="I8" i="1"/>
  <c r="I10" i="1"/>
  <c r="I9" i="1"/>
  <c r="J9" i="1" s="1"/>
  <c r="K9" i="1" s="1"/>
  <c r="Q9" i="1" s="1"/>
  <c r="R9" i="1" s="1"/>
  <c r="S9" i="1" s="1"/>
  <c r="T9" i="1" s="1"/>
  <c r="I3" i="1"/>
  <c r="J15" i="1" l="1"/>
  <c r="K15" i="1" s="1"/>
  <c r="Q15" i="1" s="1"/>
  <c r="R15" i="1" s="1"/>
  <c r="S15" i="1" s="1"/>
  <c r="T15" i="1" s="1"/>
  <c r="J8" i="1"/>
  <c r="K8" i="1" s="1"/>
  <c r="Q8" i="1" s="1"/>
  <c r="R8" i="1" s="1"/>
  <c r="S8" i="1" s="1"/>
  <c r="T8" i="1" s="1"/>
  <c r="J20" i="1"/>
  <c r="K20" i="1" s="1"/>
  <c r="Q20" i="1" s="1"/>
  <c r="R20" i="1" s="1"/>
  <c r="S20" i="1" s="1"/>
  <c r="J10" i="1"/>
  <c r="K10" i="1" s="1"/>
  <c r="Q10" i="1" s="1"/>
  <c r="R10" i="1" s="1"/>
  <c r="S10" i="1" s="1"/>
  <c r="T10" i="1" s="1"/>
  <c r="J3" i="1"/>
  <c r="K3" i="1" s="1"/>
  <c r="Q3" i="1" s="1"/>
  <c r="J4" i="1"/>
  <c r="K4" i="1" s="1"/>
  <c r="Q4" i="1" s="1"/>
  <c r="R4" i="1" s="1"/>
  <c r="S4" i="1" s="1"/>
  <c r="T4" i="1" s="1"/>
  <c r="J2" i="1"/>
  <c r="K2" i="1" s="1"/>
  <c r="Q2" i="1" s="1"/>
  <c r="R2" i="1" s="1"/>
  <c r="S2" i="1" s="1"/>
  <c r="J14" i="1"/>
  <c r="K14" i="1" s="1"/>
  <c r="Q14" i="1" s="1"/>
  <c r="R14" i="1" s="1"/>
  <c r="S14" i="1" s="1"/>
  <c r="J11" i="1"/>
  <c r="K11" i="1" s="1"/>
  <c r="Q11" i="1" s="1"/>
  <c r="R11" i="1" s="1"/>
  <c r="S11" i="1" s="1"/>
  <c r="T20" i="1" l="1"/>
  <c r="U23" i="1" s="1"/>
  <c r="U21" i="1"/>
  <c r="V21" i="1" s="1"/>
  <c r="W21" i="1" s="1"/>
  <c r="AC21" i="1" s="1"/>
  <c r="AD21" i="1" s="1"/>
  <c r="AE21" i="1" s="1"/>
  <c r="AF21" i="1" s="1"/>
  <c r="T14" i="1"/>
  <c r="U17" i="1" s="1"/>
  <c r="V17" i="1" s="1"/>
  <c r="W17" i="1" s="1"/>
  <c r="AC17" i="1" s="1"/>
  <c r="AD17" i="1" s="1"/>
  <c r="AE17" i="1" s="1"/>
  <c r="AF17" i="1" s="1"/>
  <c r="R3" i="1"/>
  <c r="S3" i="1" s="1"/>
  <c r="T3" i="1" s="1"/>
  <c r="T2" i="1"/>
  <c r="T11" i="1"/>
  <c r="U11" i="1" s="1"/>
  <c r="U20" i="1" l="1"/>
  <c r="U22" i="1"/>
  <c r="V22" i="1" s="1"/>
  <c r="W22" i="1" s="1"/>
  <c r="AC22" i="1" s="1"/>
  <c r="AD22" i="1" s="1"/>
  <c r="AE22" i="1" s="1"/>
  <c r="AF22" i="1" s="1"/>
  <c r="U16" i="1"/>
  <c r="V16" i="1" s="1"/>
  <c r="W16" i="1" s="1"/>
  <c r="AC16" i="1" s="1"/>
  <c r="AD16" i="1" s="1"/>
  <c r="AE16" i="1" s="1"/>
  <c r="AF16" i="1" s="1"/>
  <c r="U9" i="1"/>
  <c r="V9" i="1" s="1"/>
  <c r="W9" i="1" s="1"/>
  <c r="AC9" i="1" s="1"/>
  <c r="AD9" i="1" s="1"/>
  <c r="AE9" i="1" s="1"/>
  <c r="AF9" i="1" s="1"/>
  <c r="U4" i="1"/>
  <c r="U8" i="1"/>
  <c r="V8" i="1" s="1"/>
  <c r="W8" i="1" s="1"/>
  <c r="AC8" i="1" s="1"/>
  <c r="AD8" i="1" s="1"/>
  <c r="AE8" i="1" s="1"/>
  <c r="U5" i="1"/>
  <c r="V5" i="1" s="1"/>
  <c r="W5" i="1" s="1"/>
  <c r="AC5" i="1" s="1"/>
  <c r="AD5" i="1" s="1"/>
  <c r="AE5" i="1" s="1"/>
  <c r="AF5" i="1" s="1"/>
  <c r="U3" i="1"/>
  <c r="U2" i="1"/>
  <c r="V2" i="1" s="1"/>
  <c r="W2" i="1" s="1"/>
  <c r="AC2" i="1" s="1"/>
  <c r="AD2" i="1" s="1"/>
  <c r="AE2" i="1" s="1"/>
  <c r="AF2" i="1" s="1"/>
  <c r="U10" i="1"/>
  <c r="U15" i="1"/>
  <c r="U14" i="1"/>
  <c r="V20" i="1"/>
  <c r="W20" i="1" s="1"/>
  <c r="AC20" i="1" s="1"/>
  <c r="AD20" i="1" s="1"/>
  <c r="AE20" i="1" s="1"/>
  <c r="V4" i="1"/>
  <c r="W4" i="1" s="1"/>
  <c r="AC4" i="1" s="1"/>
  <c r="AD4" i="1" s="1"/>
  <c r="AE4" i="1" s="1"/>
  <c r="AF4" i="1" s="1"/>
  <c r="V3" i="1" l="1"/>
  <c r="W3" i="1" s="1"/>
  <c r="AC3" i="1" s="1"/>
  <c r="AD3" i="1" s="1"/>
  <c r="AE3" i="1" s="1"/>
  <c r="AF3" i="1" s="1"/>
  <c r="V11" i="1"/>
  <c r="W11" i="1" s="1"/>
  <c r="AC11" i="1" s="1"/>
  <c r="AD11" i="1" s="1"/>
  <c r="AE11" i="1" s="1"/>
  <c r="AF11" i="1" s="1"/>
  <c r="V14" i="1"/>
  <c r="W14" i="1" s="1"/>
  <c r="AC14" i="1" s="1"/>
  <c r="AD14" i="1" s="1"/>
  <c r="AE14" i="1" s="1"/>
  <c r="V23" i="1"/>
  <c r="W23" i="1" s="1"/>
  <c r="AC23" i="1" s="1"/>
  <c r="AD23" i="1" s="1"/>
  <c r="AE23" i="1" s="1"/>
  <c r="AF23" i="1" s="1"/>
  <c r="AG4" i="1"/>
  <c r="AG3" i="1"/>
  <c r="AF20" i="1"/>
  <c r="AF8" i="1"/>
  <c r="V15" i="1"/>
  <c r="W15" i="1" s="1"/>
  <c r="AC15" i="1" s="1"/>
  <c r="V10" i="1"/>
  <c r="W10" i="1" s="1"/>
  <c r="AC10" i="1" s="1"/>
  <c r="AD10" i="1" s="1"/>
  <c r="AE10" i="1" s="1"/>
  <c r="AF10" i="1" s="1"/>
  <c r="AG5" i="1"/>
  <c r="AH5" i="1" s="1"/>
  <c r="AI5" i="1" s="1"/>
  <c r="AO5" i="1" s="1"/>
  <c r="AP5" i="1" s="1"/>
  <c r="AQ5" i="1" s="1"/>
  <c r="AR5" i="1" s="1"/>
  <c r="AG2" i="1"/>
  <c r="AH2" i="1" s="1"/>
  <c r="AI2" i="1" s="1"/>
  <c r="AO2" i="1" s="1"/>
  <c r="AP2" i="1" s="1"/>
  <c r="AQ2" i="1" s="1"/>
  <c r="AG23" i="1" l="1"/>
  <c r="AD15" i="1"/>
  <c r="AE15" i="1" s="1"/>
  <c r="AF15" i="1" s="1"/>
  <c r="AG10" i="1"/>
  <c r="AG8" i="1"/>
  <c r="AH8" i="1" s="1"/>
  <c r="AI8" i="1" s="1"/>
  <c r="AO8" i="1" s="1"/>
  <c r="AR2" i="1"/>
  <c r="AG11" i="1"/>
  <c r="AG9" i="1"/>
  <c r="AH9" i="1" s="1"/>
  <c r="AI9" i="1" s="1"/>
  <c r="AO9" i="1" s="1"/>
  <c r="AP9" i="1" s="1"/>
  <c r="AQ9" i="1" s="1"/>
  <c r="AR9" i="1" s="1"/>
  <c r="AG21" i="1"/>
  <c r="AH21" i="1" s="1"/>
  <c r="AI21" i="1" s="1"/>
  <c r="AO21" i="1" s="1"/>
  <c r="AP21" i="1" s="1"/>
  <c r="AQ21" i="1" s="1"/>
  <c r="AR21" i="1" s="1"/>
  <c r="AG22" i="1"/>
  <c r="AH22" i="1" s="1"/>
  <c r="AI22" i="1" s="1"/>
  <c r="AO22" i="1" s="1"/>
  <c r="AP22" i="1" s="1"/>
  <c r="AQ22" i="1" s="1"/>
  <c r="AR22" i="1" s="1"/>
  <c r="AG20" i="1"/>
  <c r="AH20" i="1" s="1"/>
  <c r="AI20" i="1" s="1"/>
  <c r="AO20" i="1" s="1"/>
  <c r="AP20" i="1" s="1"/>
  <c r="AQ20" i="1" s="1"/>
  <c r="AF14" i="1"/>
  <c r="AG15" i="1" s="1"/>
  <c r="AG16" i="1" l="1"/>
  <c r="AH16" i="1" s="1"/>
  <c r="AI16" i="1" s="1"/>
  <c r="AO16" i="1" s="1"/>
  <c r="AP16" i="1" s="1"/>
  <c r="AQ16" i="1" s="1"/>
  <c r="AR16" i="1" s="1"/>
  <c r="AH15" i="1"/>
  <c r="AI15" i="1" s="1"/>
  <c r="AO15" i="1" s="1"/>
  <c r="AP15" i="1" s="1"/>
  <c r="AQ15" i="1" s="1"/>
  <c r="AR15" i="1" s="1"/>
  <c r="AG17" i="1"/>
  <c r="AH17" i="1" s="1"/>
  <c r="AI17" i="1" s="1"/>
  <c r="AO17" i="1" s="1"/>
  <c r="AP17" i="1" s="1"/>
  <c r="AQ17" i="1" s="1"/>
  <c r="AR17" i="1" s="1"/>
  <c r="AG14" i="1"/>
  <c r="AH4" i="1" s="1"/>
  <c r="AI4" i="1" s="1"/>
  <c r="AO4" i="1" s="1"/>
  <c r="AP4" i="1" s="1"/>
  <c r="AQ4" i="1" s="1"/>
  <c r="AR4" i="1" s="1"/>
  <c r="AH3" i="1"/>
  <c r="AI3" i="1" s="1"/>
  <c r="AO3" i="1" s="1"/>
  <c r="AP3" i="1" s="1"/>
  <c r="AQ3" i="1" s="1"/>
  <c r="AR3" i="1" s="1"/>
  <c r="AH14" i="1"/>
  <c r="AI14" i="1" s="1"/>
  <c r="AO14" i="1" s="1"/>
  <c r="AP14" i="1" s="1"/>
  <c r="AQ14" i="1" s="1"/>
  <c r="AP8" i="1"/>
  <c r="AQ8" i="1" s="1"/>
  <c r="AH23" i="1"/>
  <c r="AI23" i="1" s="1"/>
  <c r="AO23" i="1" s="1"/>
  <c r="AP23" i="1" s="1"/>
  <c r="AQ23" i="1" s="1"/>
  <c r="AR23" i="1" s="1"/>
  <c r="AR20" i="1"/>
  <c r="AH11" i="1"/>
  <c r="AI11" i="1" s="1"/>
  <c r="AO11" i="1" s="1"/>
  <c r="AP11" i="1" s="1"/>
  <c r="AQ11" i="1" s="1"/>
  <c r="AR11" i="1" s="1"/>
  <c r="AH10" i="1"/>
  <c r="AI10" i="1" s="1"/>
  <c r="AO10" i="1" s="1"/>
  <c r="AP10" i="1" s="1"/>
  <c r="AQ10" i="1" s="1"/>
  <c r="AR10" i="1" s="1"/>
  <c r="AS2" i="1" l="1"/>
  <c r="AT2" i="1" s="1"/>
  <c r="AU2" i="1" s="1"/>
  <c r="AS21" i="1"/>
  <c r="AT21" i="1" s="1"/>
  <c r="AU21" i="1" s="1"/>
  <c r="AS23" i="1"/>
  <c r="AS22" i="1"/>
  <c r="AT22" i="1" s="1"/>
  <c r="AU22" i="1" s="1"/>
  <c r="AS20" i="1"/>
  <c r="AS5" i="1"/>
  <c r="AT5" i="1" s="1"/>
  <c r="AU5" i="1" s="1"/>
  <c r="AS4" i="1"/>
  <c r="AR8" i="1"/>
  <c r="AS11" i="1" s="1"/>
  <c r="AR14" i="1"/>
  <c r="AS17" i="1" s="1"/>
  <c r="AT17" i="1" s="1"/>
  <c r="AU17" i="1" s="1"/>
  <c r="AS3" i="1"/>
  <c r="AS10" i="1" l="1"/>
  <c r="AT10" i="1" s="1"/>
  <c r="AU10" i="1" s="1"/>
  <c r="AT11" i="1"/>
  <c r="AU11" i="1" s="1"/>
  <c r="AS16" i="1"/>
  <c r="AT16" i="1" s="1"/>
  <c r="AU16" i="1" s="1"/>
  <c r="AS14" i="1"/>
  <c r="AT23" i="1" s="1"/>
  <c r="AU23" i="1" s="1"/>
  <c r="AS9" i="1"/>
  <c r="AT9" i="1" s="1"/>
  <c r="AU9" i="1" s="1"/>
  <c r="AS8" i="1"/>
  <c r="AT8" i="1" s="1"/>
  <c r="AU8" i="1" s="1"/>
  <c r="AT4" i="1"/>
  <c r="AU4" i="1" s="1"/>
  <c r="AT20" i="1"/>
  <c r="AU20" i="1" s="1"/>
  <c r="AT3" i="1"/>
  <c r="AU3" i="1" s="1"/>
  <c r="AS15" i="1"/>
  <c r="AT14" i="1" l="1"/>
  <c r="AU14" i="1" s="1"/>
  <c r="AT15" i="1"/>
  <c r="AU15" i="1" s="1"/>
</calcChain>
</file>

<file path=xl/sharedStrings.xml><?xml version="1.0" encoding="utf-8"?>
<sst xmlns="http://schemas.openxmlformats.org/spreadsheetml/2006/main" count="241" uniqueCount="32">
  <si>
    <t>Line</t>
  </si>
  <si>
    <t>D</t>
  </si>
  <si>
    <t>L</t>
  </si>
  <si>
    <t>Sign</t>
  </si>
  <si>
    <t>Assumed Q</t>
  </si>
  <si>
    <t>S</t>
  </si>
  <si>
    <t>LH</t>
  </si>
  <si>
    <t>LH/Q</t>
  </si>
  <si>
    <t>AB</t>
  </si>
  <si>
    <t>BE</t>
  </si>
  <si>
    <t>EF</t>
  </si>
  <si>
    <t>FA</t>
  </si>
  <si>
    <t>delta</t>
  </si>
  <si>
    <t>Q1</t>
  </si>
  <si>
    <t>delta+extra correction</t>
  </si>
  <si>
    <t>BC</t>
  </si>
  <si>
    <t>CD</t>
  </si>
  <si>
    <t>DE</t>
  </si>
  <si>
    <t>EB</t>
  </si>
  <si>
    <t>FE</t>
  </si>
  <si>
    <t>EH</t>
  </si>
  <si>
    <t>HG</t>
  </si>
  <si>
    <t>GF</t>
  </si>
  <si>
    <t>ED</t>
  </si>
  <si>
    <t>DI</t>
  </si>
  <si>
    <t>IH</t>
  </si>
  <si>
    <t>HE</t>
  </si>
  <si>
    <t>Q2</t>
  </si>
  <si>
    <t>Q3</t>
  </si>
  <si>
    <t xml:space="preserve"> </t>
  </si>
  <si>
    <t>Q4</t>
  </si>
  <si>
    <t>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</si>
</sst>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tabSelected="1" zoomScale="70" zoomScaleNormal="70" workbookViewId="0">
      <selection sqref="A1:K23"/>
    </sheetView>
  </sheetViews>
  <sheetFormatPr defaultRowHeight="15" x14ac:dyDescent="0.25"/>
  <cols>
    <col min="5" max="5" width="11.28515625" customWidth="1"/>
    <col min="10" max="10" width="15" customWidth="1"/>
    <col min="22" max="22" width="14.28515625" customWidth="1"/>
    <col min="34" max="34" width="13.5703125" customWidth="1"/>
    <col min="46" max="46" width="13" customWidth="1"/>
  </cols>
  <sheetData>
    <row r="1" spans="1:47" ht="60" x14ac:dyDescent="0.25">
      <c r="A1" t="s">
        <v>0</v>
      </c>
      <c r="B1" t="s">
        <v>1</v>
      </c>
      <c r="C1" t="s">
        <v>2</v>
      </c>
      <c r="D1" t="s">
        <v>31</v>
      </c>
      <c r="E1" s="1" t="s">
        <v>4</v>
      </c>
      <c r="F1" t="s">
        <v>5</v>
      </c>
      <c r="G1" t="s">
        <v>6</v>
      </c>
      <c r="H1" t="s">
        <v>7</v>
      </c>
      <c r="I1" t="s">
        <v>12</v>
      </c>
      <c r="J1" s="1" t="s">
        <v>14</v>
      </c>
      <c r="K1" t="s">
        <v>13</v>
      </c>
      <c r="M1" t="s">
        <v>0</v>
      </c>
      <c r="N1" t="s">
        <v>1</v>
      </c>
      <c r="O1" t="s">
        <v>2</v>
      </c>
      <c r="P1" t="s">
        <v>3</v>
      </c>
      <c r="Q1" s="1" t="s">
        <v>13</v>
      </c>
      <c r="R1" t="s">
        <v>5</v>
      </c>
      <c r="S1" t="s">
        <v>6</v>
      </c>
      <c r="T1" t="s">
        <v>7</v>
      </c>
      <c r="U1" t="s">
        <v>12</v>
      </c>
      <c r="V1" s="1" t="s">
        <v>14</v>
      </c>
      <c r="W1" t="s">
        <v>27</v>
      </c>
      <c r="Y1" t="s">
        <v>0</v>
      </c>
      <c r="Z1" t="s">
        <v>1</v>
      </c>
      <c r="AA1" t="s">
        <v>2</v>
      </c>
      <c r="AB1" t="s">
        <v>3</v>
      </c>
      <c r="AC1" s="1" t="s">
        <v>27</v>
      </c>
      <c r="AD1" t="s">
        <v>5</v>
      </c>
      <c r="AE1" t="s">
        <v>6</v>
      </c>
      <c r="AF1" t="s">
        <v>7</v>
      </c>
      <c r="AG1" t="s">
        <v>12</v>
      </c>
      <c r="AH1" s="1" t="s">
        <v>14</v>
      </c>
      <c r="AI1" t="s">
        <v>28</v>
      </c>
      <c r="AK1" t="s">
        <v>0</v>
      </c>
      <c r="AL1" t="s">
        <v>1</v>
      </c>
      <c r="AM1" t="s">
        <v>2</v>
      </c>
      <c r="AN1" t="s">
        <v>3</v>
      </c>
      <c r="AO1" s="1" t="s">
        <v>28</v>
      </c>
      <c r="AP1" t="s">
        <v>5</v>
      </c>
      <c r="AQ1" t="s">
        <v>6</v>
      </c>
      <c r="AR1" t="s">
        <v>7</v>
      </c>
      <c r="AS1" t="s">
        <v>12</v>
      </c>
      <c r="AT1" s="1" t="s">
        <v>14</v>
      </c>
      <c r="AU1" t="s">
        <v>30</v>
      </c>
    </row>
    <row r="2" spans="1:47" x14ac:dyDescent="0.25">
      <c r="A2" t="s">
        <v>8</v>
      </c>
      <c r="B2">
        <v>0.50800000000000001</v>
      </c>
      <c r="C2">
        <v>915</v>
      </c>
      <c r="D2">
        <v>1</v>
      </c>
      <c r="E2">
        <v>0.18</v>
      </c>
      <c r="F2">
        <f>(D2)*(E2/(0.2785*120*(B2^2.63)))^(1/0.54)</f>
        <v>1.7029171197672634E-3</v>
      </c>
      <c r="G2">
        <f>F2*C2</f>
        <v>1.5581691645870459</v>
      </c>
      <c r="H2">
        <f>G2/(E2*D2)</f>
        <v>8.6564953588169224</v>
      </c>
      <c r="I2">
        <f>-1*(G2+G3+G4+G5)/(1.85*(H2+H3+H4+H5))</f>
        <v>2.2356741425411802E-2</v>
      </c>
      <c r="J2">
        <f>I2</f>
        <v>2.2356741425411802E-2</v>
      </c>
      <c r="K2">
        <f>(E2*D2)+J2</f>
        <v>0.2023567414254118</v>
      </c>
      <c r="M2" t="s">
        <v>8</v>
      </c>
      <c r="N2">
        <v>0.50800000000000001</v>
      </c>
      <c r="O2">
        <v>915</v>
      </c>
      <c r="P2">
        <v>1</v>
      </c>
      <c r="Q2">
        <f>ABS(K2)</f>
        <v>0.2023567414254118</v>
      </c>
      <c r="R2">
        <f>(P2)*(Q2/(0.2785*120*(N2^2.63)))^(1/0.54)</f>
        <v>2.1151990260792558E-3</v>
      </c>
      <c r="S2">
        <f>R2*O2</f>
        <v>1.9354071088625191</v>
      </c>
      <c r="T2">
        <f>S2/(P2*Q2)</f>
        <v>9.5643322541636469</v>
      </c>
      <c r="U2">
        <f>-1*(S2+S3+S4+S5)/(1.85*(T2+T3+T4+T5))</f>
        <v>6.1800822776176033E-3</v>
      </c>
      <c r="V2">
        <f>U2</f>
        <v>6.1800822776176033E-3</v>
      </c>
      <c r="W2">
        <f>(Q2*P2)+V2</f>
        <v>0.20853682370302939</v>
      </c>
      <c r="Y2" t="s">
        <v>8</v>
      </c>
      <c r="Z2">
        <v>0.50800000000000001</v>
      </c>
      <c r="AA2">
        <v>915</v>
      </c>
      <c r="AB2">
        <v>1</v>
      </c>
      <c r="AC2">
        <f>ABS(W2)</f>
        <v>0.20853682370302939</v>
      </c>
      <c r="AD2">
        <f>(AB2)*(AC2/(0.2785*120*(Z2^2.63)))^(1/0.54)</f>
        <v>2.236381160189582E-3</v>
      </c>
      <c r="AE2">
        <f>AD2*AA2</f>
        <v>2.0462887615734675</v>
      </c>
      <c r="AF2">
        <f>AE2/(AB2*AC2)</f>
        <v>9.8126015599409033</v>
      </c>
      <c r="AG2">
        <f>-1*(AE2+AE3+AE4+AE5)/(1.85*(AF2+AF3+AF4+AF5))</f>
        <v>2.9219930918553041E-3</v>
      </c>
      <c r="AH2">
        <f>AG2</f>
        <v>2.9219930918553041E-3</v>
      </c>
      <c r="AI2">
        <f>(AC2*AB2)+AH2</f>
        <v>0.21145881679488471</v>
      </c>
      <c r="AK2" t="s">
        <v>8</v>
      </c>
      <c r="AL2">
        <v>0.50800000000000001</v>
      </c>
      <c r="AM2">
        <v>915</v>
      </c>
      <c r="AN2">
        <v>1</v>
      </c>
      <c r="AO2">
        <f>ABS(AI2)</f>
        <v>0.21145881679488471</v>
      </c>
      <c r="AP2">
        <f>(AN2)*(AO2/(0.2785*120*(AL2^2.63)))^(1/0.54)</f>
        <v>2.2947566981701461E-3</v>
      </c>
      <c r="AQ2">
        <f>AP2*AM2</f>
        <v>2.0997023788256834</v>
      </c>
      <c r="AR2">
        <f>AQ2/(AN2*AO2)</f>
        <v>9.9296043109065408</v>
      </c>
      <c r="AS2">
        <f>-1*(AQ2+AQ3+AQ4+AQ5)/(1.85*(AR2+AR3+AR4+AR5))</f>
        <v>2.3518565506470638E-3</v>
      </c>
      <c r="AT2">
        <f>AS2</f>
        <v>2.3518565506470638E-3</v>
      </c>
      <c r="AU2">
        <f>(AO2*AN2)+AT2</f>
        <v>0.21381067334553178</v>
      </c>
    </row>
    <row r="3" spans="1:47" x14ac:dyDescent="0.25">
      <c r="A3" t="s">
        <v>9</v>
      </c>
      <c r="B3">
        <v>0.40600000000000003</v>
      </c>
      <c r="C3">
        <v>1220</v>
      </c>
      <c r="D3">
        <v>1</v>
      </c>
      <c r="E3">
        <v>4.4999999999999998E-2</v>
      </c>
      <c r="F3">
        <f t="shared" ref="F3:F5" si="0">(D3)*(E3/(0.2785*120*(B3^2.63)))^(1/0.54)</f>
        <v>3.8934817914386736E-4</v>
      </c>
      <c r="G3">
        <f t="shared" ref="G3:G5" si="1">F3*C3</f>
        <v>0.47500477855551815</v>
      </c>
      <c r="H3">
        <f t="shared" ref="H3:H5" si="2">G3/(E3*D3)</f>
        <v>10.555661745678181</v>
      </c>
      <c r="I3">
        <f>-1*(G2+G3+G4+G5)/(1.85*(H2+H3+H4+H5))</f>
        <v>2.2356741425411802E-2</v>
      </c>
      <c r="J3">
        <f>I3-I8</f>
        <v>1.5462531763769213E-2</v>
      </c>
      <c r="K3">
        <f t="shared" ref="K3:K5" si="3">(E3*D3)+J3</f>
        <v>6.0462531763769214E-2</v>
      </c>
      <c r="M3" t="s">
        <v>9</v>
      </c>
      <c r="N3">
        <v>0.40600000000000003</v>
      </c>
      <c r="O3">
        <v>1220</v>
      </c>
      <c r="P3">
        <v>1</v>
      </c>
      <c r="Q3">
        <f>ABS(K3)</f>
        <v>6.0462531763769214E-2</v>
      </c>
      <c r="R3">
        <f t="shared" ref="R3:R5" si="4">(P3)*(Q3/(0.2785*120*(N3^2.63)))^(1/0.54)</f>
        <v>6.7279421636399746E-4</v>
      </c>
      <c r="S3">
        <f t="shared" ref="S3:S5" si="5">R3*O3</f>
        <v>0.82080894396407689</v>
      </c>
      <c r="T3">
        <f t="shared" ref="T3:T5" si="6">S3/(P3*Q3)</f>
        <v>13.575497419972873</v>
      </c>
      <c r="U3">
        <f>-1*(S2+S3+S4+S5)/(1.85*(T2+T3+T4+T5))</f>
        <v>6.1800822776176033E-3</v>
      </c>
      <c r="V3">
        <f>U3-U8</f>
        <v>1.022818863858457E-3</v>
      </c>
      <c r="W3">
        <f>(Q3*P3)+V3</f>
        <v>6.1485350627627673E-2</v>
      </c>
      <c r="Y3" t="s">
        <v>9</v>
      </c>
      <c r="Z3">
        <v>0.40600000000000003</v>
      </c>
      <c r="AA3">
        <v>1220</v>
      </c>
      <c r="AB3">
        <v>1</v>
      </c>
      <c r="AC3">
        <f>ABS(W3)</f>
        <v>6.1485350627627673E-2</v>
      </c>
      <c r="AD3">
        <f t="shared" ref="AD3:AD5" si="7">(AB3)*(AC3/(0.2785*120*(Z3^2.63)))^(1/0.54)</f>
        <v>6.9402256784529615E-4</v>
      </c>
      <c r="AE3">
        <f t="shared" ref="AE3:AE5" si="8">AD3*AA3</f>
        <v>0.84670753277126132</v>
      </c>
      <c r="AF3">
        <f t="shared" ref="AF3:AF5" si="9">AE3/(AB3*AC3)</f>
        <v>13.770882399275184</v>
      </c>
      <c r="AG3">
        <f>-1*(AE2+AE3+AE4+AE5)/(1.85*(AF2+AF3+AF4+AF5))</f>
        <v>2.9219930918553041E-3</v>
      </c>
      <c r="AH3">
        <f>AG3-AG8</f>
        <v>-9.5802114138358917E-4</v>
      </c>
      <c r="AI3">
        <f t="shared" ref="AI3:AI5" si="10">(AC3*AB3)+AH3</f>
        <v>6.0527329486244084E-2</v>
      </c>
      <c r="AK3" t="s">
        <v>9</v>
      </c>
      <c r="AL3">
        <v>0.40600000000000003</v>
      </c>
      <c r="AM3">
        <v>1220</v>
      </c>
      <c r="AN3">
        <v>1</v>
      </c>
      <c r="AO3">
        <f>ABS(AI3)</f>
        <v>6.0527329486244084E-2</v>
      </c>
      <c r="AP3">
        <f t="shared" ref="AP3:AP5" si="11">(AN3)*(AO3/(0.2785*120*(AL3^2.63)))^(1/0.54)</f>
        <v>6.7413007372228674E-4</v>
      </c>
      <c r="AQ3">
        <f t="shared" ref="AQ3:AQ5" si="12">AP3*AM3</f>
        <v>0.82243868994118985</v>
      </c>
      <c r="AR3">
        <f t="shared" ref="AR3:AR5" si="13">AQ3/(AN3*AO3)</f>
        <v>13.587889915548045</v>
      </c>
      <c r="AS3">
        <f>-1*(AQ2+AQ3+AQ4+AQ5)/(1.85*(AR2+AR3+AR4+AR5))</f>
        <v>2.3518565506470638E-3</v>
      </c>
      <c r="AT3">
        <f>AS3-AS8</f>
        <v>6.2340684452999516E-4</v>
      </c>
      <c r="AU3">
        <f t="shared" ref="AU3:AU5" si="14">(AO3*AN3)+AT3</f>
        <v>6.1150736330774079E-2</v>
      </c>
    </row>
    <row r="4" spans="1:47" x14ac:dyDescent="0.25">
      <c r="A4" t="s">
        <v>10</v>
      </c>
      <c r="B4">
        <v>0.40600000000000003</v>
      </c>
      <c r="C4">
        <v>915</v>
      </c>
      <c r="D4">
        <v>-1</v>
      </c>
      <c r="E4">
        <v>8.8999999999999996E-2</v>
      </c>
      <c r="F4">
        <f t="shared" si="0"/>
        <v>-1.3766228901758645E-3</v>
      </c>
      <c r="G4">
        <f t="shared" si="1"/>
        <v>-1.2596099445109161</v>
      </c>
      <c r="H4">
        <f t="shared" si="2"/>
        <v>14.152920724841755</v>
      </c>
      <c r="I4">
        <f>-1*(G2+G3+G4+G5)/(1.85*(H2+H3+H4+H5))</f>
        <v>2.2356741425411802E-2</v>
      </c>
      <c r="J4">
        <f>I4-I14</f>
        <v>6.5784434931680444E-3</v>
      </c>
      <c r="K4">
        <f t="shared" si="3"/>
        <v>-8.2421556506831944E-2</v>
      </c>
      <c r="M4" t="s">
        <v>10</v>
      </c>
      <c r="N4">
        <v>0.40600000000000003</v>
      </c>
      <c r="O4">
        <v>915</v>
      </c>
      <c r="P4">
        <v>-1</v>
      </c>
      <c r="Q4">
        <f>ABS(K4)</f>
        <v>8.2421556506831944E-2</v>
      </c>
      <c r="R4">
        <f t="shared" si="4"/>
        <v>-1.1941454229798679E-3</v>
      </c>
      <c r="S4">
        <f t="shared" si="5"/>
        <v>-1.0926430620265792</v>
      </c>
      <c r="T4">
        <f t="shared" si="6"/>
        <v>13.256763258723581</v>
      </c>
      <c r="U4">
        <f>-1*(S2+S3+S4+S5)/(1.85*(T2+T3+T4+T5))</f>
        <v>6.1800822776176033E-3</v>
      </c>
      <c r="V4">
        <f>U4-U14</f>
        <v>1.7926165933166158E-3</v>
      </c>
      <c r="W4">
        <f t="shared" ref="W4:W5" si="15">(Q4*P4)+V4</f>
        <v>-8.062893991351533E-2</v>
      </c>
      <c r="Y4" t="s">
        <v>10</v>
      </c>
      <c r="Z4">
        <v>0.40600000000000003</v>
      </c>
      <c r="AA4">
        <v>915</v>
      </c>
      <c r="AB4">
        <v>-1</v>
      </c>
      <c r="AC4">
        <f>ABS(W4)</f>
        <v>8.062893991351533E-2</v>
      </c>
      <c r="AD4">
        <f t="shared" si="7"/>
        <v>-1.1464953268484368E-3</v>
      </c>
      <c r="AE4">
        <f t="shared" si="8"/>
        <v>-1.0490432240663197</v>
      </c>
      <c r="AF4">
        <f t="shared" si="9"/>
        <v>13.010753027282144</v>
      </c>
      <c r="AG4">
        <f>-1*(AE2+AE3+AE4+AE5)/(1.85*(AF2+AF3+AF4+AF5))</f>
        <v>2.9219930918553041E-3</v>
      </c>
      <c r="AH4">
        <f>AG4-AG14</f>
        <v>-8.8623872844490175E-4</v>
      </c>
      <c r="AI4">
        <f t="shared" si="10"/>
        <v>-8.1515178641960229E-2</v>
      </c>
      <c r="AK4" t="s">
        <v>10</v>
      </c>
      <c r="AL4">
        <v>0.40600000000000003</v>
      </c>
      <c r="AM4">
        <v>915</v>
      </c>
      <c r="AN4">
        <v>-1</v>
      </c>
      <c r="AO4">
        <f>ABS(AI4)</f>
        <v>8.1515178641960229E-2</v>
      </c>
      <c r="AP4">
        <f t="shared" si="11"/>
        <v>-1.169941159202585E-3</v>
      </c>
      <c r="AQ4">
        <f t="shared" si="12"/>
        <v>-1.0704961606703653</v>
      </c>
      <c r="AR4">
        <f t="shared" si="13"/>
        <v>13.132476411200841</v>
      </c>
      <c r="AS4">
        <f>-1*(AQ2+AQ3+AQ4+AQ5)/(1.85*(AR2+AR3+AR4+AR5))</f>
        <v>2.3518565506470638E-3</v>
      </c>
      <c r="AT4">
        <f>AS4-AS20</f>
        <v>3.6646732929404265E-4</v>
      </c>
      <c r="AU4">
        <f t="shared" si="14"/>
        <v>-8.1148711312666183E-2</v>
      </c>
    </row>
    <row r="5" spans="1:47" x14ac:dyDescent="0.25">
      <c r="A5" t="s">
        <v>11</v>
      </c>
      <c r="B5">
        <v>0.61</v>
      </c>
      <c r="C5">
        <v>1220</v>
      </c>
      <c r="D5">
        <v>-1</v>
      </c>
      <c r="E5">
        <v>0.32</v>
      </c>
      <c r="F5">
        <f t="shared" si="0"/>
        <v>-2.0272164584976271E-3</v>
      </c>
      <c r="G5">
        <f t="shared" si="1"/>
        <v>-2.4732040793671048</v>
      </c>
      <c r="H5">
        <f t="shared" si="2"/>
        <v>7.7287627480222021</v>
      </c>
      <c r="I5">
        <f>-1*(G2+G3+G4+G5)/(1.85*(H2+H3+H4+H5))</f>
        <v>2.2356741425411802E-2</v>
      </c>
      <c r="J5">
        <f>I5</f>
        <v>2.2356741425411802E-2</v>
      </c>
      <c r="K5">
        <f t="shared" si="3"/>
        <v>-0.29764325857458818</v>
      </c>
      <c r="M5" t="s">
        <v>11</v>
      </c>
      <c r="N5">
        <v>0.61</v>
      </c>
      <c r="O5">
        <v>1220</v>
      </c>
      <c r="P5">
        <v>-1</v>
      </c>
      <c r="Q5">
        <f>ABS(K5)</f>
        <v>0.29764325857458818</v>
      </c>
      <c r="R5">
        <f t="shared" si="4"/>
        <v>-1.7727688380434132E-3</v>
      </c>
      <c r="S5">
        <f t="shared" si="5"/>
        <v>-2.162777982412964</v>
      </c>
      <c r="T5">
        <f t="shared" si="6"/>
        <v>7.2663429125540926</v>
      </c>
      <c r="U5">
        <f>-1*(S2+S3+S4+S5)/(1.85*(T2+T3+T4+T5))</f>
        <v>6.1800822776176033E-3</v>
      </c>
      <c r="V5">
        <f>U5</f>
        <v>6.1800822776176033E-3</v>
      </c>
      <c r="W5">
        <f t="shared" si="15"/>
        <v>-0.29146317629697055</v>
      </c>
      <c r="Y5" t="s">
        <v>11</v>
      </c>
      <c r="Z5">
        <v>0.61</v>
      </c>
      <c r="AA5">
        <v>1220</v>
      </c>
      <c r="AB5">
        <v>-1</v>
      </c>
      <c r="AC5">
        <f>ABS(W5)</f>
        <v>0.29146317629697055</v>
      </c>
      <c r="AD5">
        <f t="shared" si="7"/>
        <v>-1.7052080479698513E-3</v>
      </c>
      <c r="AE5">
        <f t="shared" si="8"/>
        <v>-2.0803538185232187</v>
      </c>
      <c r="AF5">
        <f t="shared" si="9"/>
        <v>7.1376214482873657</v>
      </c>
      <c r="AG5">
        <f>-1*(AE2+AE3+AE4+AE5)/(1.85*(AF2+AF3+AF4+AF5))</f>
        <v>2.9219930918553041E-3</v>
      </c>
      <c r="AH5">
        <f>AG5</f>
        <v>2.9219930918553041E-3</v>
      </c>
      <c r="AI5">
        <f t="shared" si="10"/>
        <v>-0.28854118320511524</v>
      </c>
      <c r="AK5" t="s">
        <v>11</v>
      </c>
      <c r="AL5">
        <v>0.61</v>
      </c>
      <c r="AM5">
        <v>1220</v>
      </c>
      <c r="AN5">
        <v>-1</v>
      </c>
      <c r="AO5">
        <f>ABS(AI5)</f>
        <v>0.28854118320511524</v>
      </c>
      <c r="AP5">
        <f t="shared" si="11"/>
        <v>-1.6736856124258102E-3</v>
      </c>
      <c r="AQ5">
        <f t="shared" si="12"/>
        <v>-2.0418964471594885</v>
      </c>
      <c r="AR5">
        <f t="shared" si="13"/>
        <v>7.0766204826572912</v>
      </c>
      <c r="AS5">
        <f>-1*(AQ2+AQ3+AQ4+AQ5)/(1.85*(AR2+AR3+AR4+AR5))</f>
        <v>2.3518565506470638E-3</v>
      </c>
      <c r="AT5">
        <f>AS5</f>
        <v>2.3518565506470638E-3</v>
      </c>
      <c r="AU5">
        <f t="shared" si="14"/>
        <v>-0.28618932665446817</v>
      </c>
    </row>
    <row r="7" spans="1:47" ht="60" x14ac:dyDescent="0.25">
      <c r="A7" t="s">
        <v>0</v>
      </c>
      <c r="B7" t="s">
        <v>1</v>
      </c>
      <c r="C7" t="s">
        <v>2</v>
      </c>
      <c r="D7" t="s">
        <v>31</v>
      </c>
      <c r="E7" s="1" t="s">
        <v>4</v>
      </c>
      <c r="F7" t="s">
        <v>5</v>
      </c>
      <c r="G7" t="s">
        <v>6</v>
      </c>
      <c r="H7" t="s">
        <v>7</v>
      </c>
      <c r="I7" t="s">
        <v>12</v>
      </c>
      <c r="J7" s="1" t="s">
        <v>14</v>
      </c>
      <c r="K7" t="s">
        <v>13</v>
      </c>
      <c r="M7" t="s">
        <v>0</v>
      </c>
      <c r="N7" t="s">
        <v>1</v>
      </c>
      <c r="O7" t="s">
        <v>2</v>
      </c>
      <c r="P7" t="s">
        <v>3</v>
      </c>
      <c r="Q7" s="1" t="s">
        <v>13</v>
      </c>
      <c r="R7" t="s">
        <v>5</v>
      </c>
      <c r="S7" t="s">
        <v>6</v>
      </c>
      <c r="T7" t="s">
        <v>7</v>
      </c>
      <c r="U7" t="s">
        <v>12</v>
      </c>
      <c r="V7" s="1" t="s">
        <v>14</v>
      </c>
      <c r="W7" t="s">
        <v>27</v>
      </c>
      <c r="Y7" t="s">
        <v>0</v>
      </c>
      <c r="Z7" t="s">
        <v>1</v>
      </c>
      <c r="AA7" t="s">
        <v>2</v>
      </c>
      <c r="AB7" t="s">
        <v>3</v>
      </c>
      <c r="AC7" s="1" t="s">
        <v>27</v>
      </c>
      <c r="AD7" t="s">
        <v>5</v>
      </c>
      <c r="AE7" t="s">
        <v>6</v>
      </c>
      <c r="AF7" t="s">
        <v>7</v>
      </c>
      <c r="AG7" t="s">
        <v>12</v>
      </c>
      <c r="AH7" s="1" t="s">
        <v>14</v>
      </c>
      <c r="AI7" t="s">
        <v>28</v>
      </c>
      <c r="AK7" t="s">
        <v>0</v>
      </c>
      <c r="AL7" t="s">
        <v>1</v>
      </c>
      <c r="AM7" t="s">
        <v>2</v>
      </c>
      <c r="AN7" t="s">
        <v>3</v>
      </c>
      <c r="AO7" s="1" t="s">
        <v>28</v>
      </c>
      <c r="AP7" t="s">
        <v>5</v>
      </c>
      <c r="AQ7" t="s">
        <v>6</v>
      </c>
      <c r="AR7" t="s">
        <v>7</v>
      </c>
      <c r="AS7" t="s">
        <v>12</v>
      </c>
      <c r="AT7" s="1" t="s">
        <v>14</v>
      </c>
      <c r="AU7" t="s">
        <v>30</v>
      </c>
    </row>
    <row r="8" spans="1:47" x14ac:dyDescent="0.25">
      <c r="A8" t="s">
        <v>15</v>
      </c>
      <c r="B8">
        <v>0.50800000000000001</v>
      </c>
      <c r="C8">
        <v>915</v>
      </c>
      <c r="D8">
        <v>1</v>
      </c>
      <c r="E8">
        <v>0.14199999999999999</v>
      </c>
      <c r="F8">
        <f>(D8)*(E8/(0.2785*120*(B8^2.63)))^(1/0.54)</f>
        <v>1.0976960535109895E-3</v>
      </c>
      <c r="G8">
        <f>F8*C8</f>
        <v>1.0043918889625554</v>
      </c>
      <c r="H8">
        <f>G8/(D8*E8)</f>
        <v>7.0731823166377144</v>
      </c>
      <c r="I8">
        <f>-1*(G8+G9+G10+G11)/(1.85*(H8+H9+H10+H11))</f>
        <v>6.8942096616425889E-3</v>
      </c>
      <c r="J8">
        <f>I8</f>
        <v>6.8942096616425889E-3</v>
      </c>
      <c r="K8">
        <f>(E8*D8)+J8</f>
        <v>0.14889420966164257</v>
      </c>
      <c r="M8" t="s">
        <v>15</v>
      </c>
      <c r="N8">
        <v>0.50800000000000001</v>
      </c>
      <c r="O8">
        <v>915</v>
      </c>
      <c r="P8">
        <v>1</v>
      </c>
      <c r="Q8">
        <f>ABS(K8)</f>
        <v>0.14889420966164257</v>
      </c>
      <c r="R8">
        <f>(P8)*(Q8/(0.2785*120*(N8^2.63)))^(1/0.54)</f>
        <v>1.1984246703267245E-3</v>
      </c>
      <c r="S8">
        <f>R8*O8</f>
        <v>1.0965585733489529</v>
      </c>
      <c r="T8">
        <f>S8/(Q8*P8)</f>
        <v>7.364682453675317</v>
      </c>
      <c r="U8">
        <f>-1*(S8+S9+S10+S11)/(1.85*(T8+T9+T10+T11))</f>
        <v>5.1572634137591463E-3</v>
      </c>
      <c r="V8">
        <f>U8</f>
        <v>5.1572634137591463E-3</v>
      </c>
      <c r="W8">
        <f>(Q8*P8)+V8</f>
        <v>0.15405147307540171</v>
      </c>
      <c r="Y8" t="s">
        <v>15</v>
      </c>
      <c r="Z8">
        <v>0.50800000000000001</v>
      </c>
      <c r="AA8">
        <v>915</v>
      </c>
      <c r="AB8">
        <v>1</v>
      </c>
      <c r="AC8">
        <f>ABS(W8)</f>
        <v>0.15405147307540171</v>
      </c>
      <c r="AD8">
        <f>(AB8)*(AC8/(0.2785*120*(Z8^2.63)))^(1/0.54)</f>
        <v>1.2764270885250568E-3</v>
      </c>
      <c r="AE8">
        <f>AD8*AA8</f>
        <v>1.1679307860004269</v>
      </c>
      <c r="AF8">
        <f>AE8/(AC8*AB8)</f>
        <v>7.5814321193071228</v>
      </c>
      <c r="AG8">
        <f>-1*(AE8+AE9+AE10+AE11)/(1.85*(AF8+AF9+AF10+AF11))</f>
        <v>3.8800142332388932E-3</v>
      </c>
      <c r="AH8">
        <f>AG8</f>
        <v>3.8800142332388932E-3</v>
      </c>
      <c r="AI8">
        <f>(AC8*AB8)+AH8</f>
        <v>0.15793148730864059</v>
      </c>
      <c r="AK8" t="s">
        <v>15</v>
      </c>
      <c r="AL8">
        <v>0.50800000000000001</v>
      </c>
      <c r="AM8">
        <v>915</v>
      </c>
      <c r="AN8">
        <v>1</v>
      </c>
      <c r="AO8">
        <f>ABS(AI8)</f>
        <v>0.15793148730864059</v>
      </c>
      <c r="AP8">
        <f>(AN8)*(AO8/(0.2785*120*(AL8^2.63)))^(1/0.54)</f>
        <v>1.3365995999040389E-3</v>
      </c>
      <c r="AQ8">
        <f>AP8*AM8</f>
        <v>1.2229886339121956</v>
      </c>
      <c r="AR8">
        <f>AQ8/(AO8*AN8)</f>
        <v>7.7437922909074297</v>
      </c>
      <c r="AS8">
        <f>-1*(AQ8+AQ9+AQ10+AQ11)/(1.85*(AR8+AR9+AR10+AR11))</f>
        <v>1.7284497061170686E-3</v>
      </c>
      <c r="AT8">
        <f>AS8</f>
        <v>1.7284497061170686E-3</v>
      </c>
      <c r="AU8">
        <f>(AO8*AN8)+AT8</f>
        <v>0.15965993701475767</v>
      </c>
    </row>
    <row r="9" spans="1:47" x14ac:dyDescent="0.25">
      <c r="A9" t="s">
        <v>16</v>
      </c>
      <c r="B9">
        <v>0.40600000000000003</v>
      </c>
      <c r="C9">
        <v>1220</v>
      </c>
      <c r="D9">
        <v>1</v>
      </c>
      <c r="E9">
        <v>0.08</v>
      </c>
      <c r="F9">
        <f t="shared" ref="F9:F11" si="16">(D9)*(E9/(0.2785*120*(B9^2.63)))^(1/0.54)</f>
        <v>1.1299889835460488E-3</v>
      </c>
      <c r="G9">
        <f t="shared" ref="G9:G11" si="17">F9*C9</f>
        <v>1.3785865599261795</v>
      </c>
      <c r="H9">
        <f t="shared" ref="H9:H11" si="18">G9/(D9*E9)</f>
        <v>17.232331999077243</v>
      </c>
      <c r="I9">
        <f>-1*(G8+G9+G10+G11)/(1.85*(H8+H9+H10+H11))</f>
        <v>6.8942096616425889E-3</v>
      </c>
      <c r="J9">
        <f>I9</f>
        <v>6.8942096616425889E-3</v>
      </c>
      <c r="K9">
        <f t="shared" ref="K9:K11" si="19">(E9*D9)+J9</f>
        <v>8.6894209661642588E-2</v>
      </c>
      <c r="M9" t="s">
        <v>16</v>
      </c>
      <c r="N9">
        <v>0.40600000000000003</v>
      </c>
      <c r="O9">
        <v>1220</v>
      </c>
      <c r="P9">
        <v>1</v>
      </c>
      <c r="Q9">
        <f>ABS(K9)</f>
        <v>8.6894209661642588E-2</v>
      </c>
      <c r="R9">
        <f t="shared" ref="R9:R11" si="20">(P9)*(Q9/(0.2785*120*(N9^2.63)))^(1/0.54)</f>
        <v>1.3169135491766294E-3</v>
      </c>
      <c r="S9">
        <f t="shared" ref="S9:S11" si="21">R9*O9</f>
        <v>1.6066345299954878</v>
      </c>
      <c r="T9">
        <f t="shared" ref="T9:T11" si="22">S9/(Q9*P9)</f>
        <v>18.48954649857065</v>
      </c>
      <c r="U9">
        <f>-1*(S8+S9+S10+S11)/(1.85*(T8+T9+T10+T11))</f>
        <v>5.1572634137591463E-3</v>
      </c>
      <c r="V9">
        <f>U9</f>
        <v>5.1572634137591463E-3</v>
      </c>
      <c r="W9">
        <f t="shared" ref="W9:W11" si="23">(Q9*P9)+V9</f>
        <v>9.2051473075401735E-2</v>
      </c>
      <c r="Y9" t="s">
        <v>16</v>
      </c>
      <c r="Z9">
        <v>0.40600000000000003</v>
      </c>
      <c r="AA9">
        <v>1220</v>
      </c>
      <c r="AB9">
        <v>1</v>
      </c>
      <c r="AC9">
        <f>ABS(W9)</f>
        <v>9.2051473075401735E-2</v>
      </c>
      <c r="AD9">
        <f t="shared" ref="AD9:AD11" si="24">(AB9)*(AC9/(0.2785*120*(Z9^2.63)))^(1/0.54)</f>
        <v>1.4653030749541337E-3</v>
      </c>
      <c r="AE9">
        <f t="shared" ref="AE9:AE11" si="25">AD9*AA9</f>
        <v>1.7876697514440432</v>
      </c>
      <c r="AF9">
        <f t="shared" ref="AF9:AF11" si="26">AE9/(AC9*AB9)</f>
        <v>19.420327472431829</v>
      </c>
      <c r="AG9">
        <f>-1*(AE8+AE9+AE10+AE11)/(1.85*(AF8+AF9+AF10+AF11))</f>
        <v>3.8800142332388932E-3</v>
      </c>
      <c r="AH9">
        <f>AG9</f>
        <v>3.8800142332388932E-3</v>
      </c>
      <c r="AI9">
        <f t="shared" ref="AI9:AI11" si="27">(AC9*AB9)+AH9</f>
        <v>9.5931487308640623E-2</v>
      </c>
      <c r="AK9" t="s">
        <v>16</v>
      </c>
      <c r="AL9">
        <v>0.40600000000000003</v>
      </c>
      <c r="AM9">
        <v>1220</v>
      </c>
      <c r="AN9">
        <v>1</v>
      </c>
      <c r="AO9">
        <f>ABS(AI9)</f>
        <v>9.5931487308640623E-2</v>
      </c>
      <c r="AP9">
        <f t="shared" ref="AP9:AP11" si="28">(AN9)*(AO9/(0.2785*120*(AL9^2.63)))^(1/0.54)</f>
        <v>1.5817286101988222E-3</v>
      </c>
      <c r="AQ9">
        <f t="shared" ref="AQ9:AQ11" si="29">AP9*AM9</f>
        <v>1.929708904442563</v>
      </c>
      <c r="AR9">
        <f t="shared" ref="AR9:AR11" si="30">AQ9/(AO9*AN9)</f>
        <v>20.115490321067426</v>
      </c>
      <c r="AS9">
        <f>-1*(AQ8+AQ9+AQ10+AQ11)/(1.85*(AR8+AR9+AR10+AR11))</f>
        <v>1.7284497061170686E-3</v>
      </c>
      <c r="AT9">
        <f>AS9</f>
        <v>1.7284497061170686E-3</v>
      </c>
      <c r="AU9">
        <f t="shared" ref="AU9:AU11" si="31">(AO9*AN9)+AT9</f>
        <v>9.7659937014757697E-2</v>
      </c>
    </row>
    <row r="10" spans="1:47" x14ac:dyDescent="0.25">
      <c r="A10" t="s">
        <v>17</v>
      </c>
      <c r="B10">
        <v>0.30499999999999999</v>
      </c>
      <c r="C10">
        <v>915</v>
      </c>
      <c r="D10">
        <v>-1</v>
      </c>
      <c r="E10">
        <v>6.6000000000000003E-2</v>
      </c>
      <c r="F10">
        <f t="shared" si="16"/>
        <v>-3.1870353088382535E-3</v>
      </c>
      <c r="G10">
        <f t="shared" si="17"/>
        <v>-2.9161373075870021</v>
      </c>
      <c r="H10">
        <f t="shared" si="18"/>
        <v>44.183898599803058</v>
      </c>
      <c r="I10">
        <f>-1*(G8+G9+G10+G11)/(1.85*(H8+H9+H10+H11))</f>
        <v>6.8942096616425889E-3</v>
      </c>
      <c r="J10">
        <f>I10-I20</f>
        <v>3.1597817654617473E-3</v>
      </c>
      <c r="K10">
        <f t="shared" si="19"/>
        <v>-6.2840218234538253E-2</v>
      </c>
      <c r="M10" t="s">
        <v>17</v>
      </c>
      <c r="N10">
        <v>0.30499999999999999</v>
      </c>
      <c r="O10">
        <v>915</v>
      </c>
      <c r="P10">
        <v>-1</v>
      </c>
      <c r="Q10">
        <f>ABS(K10)</f>
        <v>6.2840218234538253E-2</v>
      </c>
      <c r="R10">
        <f t="shared" si="20"/>
        <v>-2.9102537315313275E-3</v>
      </c>
      <c r="S10">
        <f t="shared" si="21"/>
        <v>-2.6628821643511649</v>
      </c>
      <c r="T10">
        <f t="shared" si="22"/>
        <v>42.375444248339527</v>
      </c>
      <c r="U10">
        <f>-1*(S8+S9+S10+S11)/(1.85*(T8+T9+T10+T11))</f>
        <v>5.1572634137591463E-3</v>
      </c>
      <c r="V10">
        <f>U10-U20</f>
        <v>-5.7395309000929633E-4</v>
      </c>
      <c r="W10">
        <f t="shared" si="23"/>
        <v>-6.3414171324547547E-2</v>
      </c>
      <c r="Y10" t="s">
        <v>17</v>
      </c>
      <c r="Z10">
        <v>0.30499999999999999</v>
      </c>
      <c r="AA10">
        <v>915</v>
      </c>
      <c r="AB10">
        <v>-1</v>
      </c>
      <c r="AC10">
        <f>ABS(W10)</f>
        <v>6.3414171324547547E-2</v>
      </c>
      <c r="AD10">
        <f t="shared" si="24"/>
        <v>-2.9596690125604183E-3</v>
      </c>
      <c r="AE10">
        <f t="shared" si="25"/>
        <v>-2.7080971464927828</v>
      </c>
      <c r="AF10">
        <f t="shared" si="26"/>
        <v>42.704920523726557</v>
      </c>
      <c r="AG10">
        <f>-1*(AE8+AE9+AE10+AE11)/(1.85*(AF8+AF9+AF10+AF11))</f>
        <v>3.8800142332388932E-3</v>
      </c>
      <c r="AH10">
        <f>AG10-AG20</f>
        <v>1.4217712468330974E-3</v>
      </c>
      <c r="AI10">
        <f t="shared" si="27"/>
        <v>-6.1992400077714449E-2</v>
      </c>
      <c r="AK10" t="s">
        <v>17</v>
      </c>
      <c r="AL10">
        <v>0.30499999999999999</v>
      </c>
      <c r="AM10">
        <v>915</v>
      </c>
      <c r="AN10">
        <v>-1</v>
      </c>
      <c r="AO10">
        <f>ABS(AI10)</f>
        <v>6.1992400077714449E-2</v>
      </c>
      <c r="AP10">
        <f t="shared" si="28"/>
        <v>-2.8379605067087314E-3</v>
      </c>
      <c r="AQ10">
        <f t="shared" si="29"/>
        <v>-2.5967338636384891</v>
      </c>
      <c r="AR10">
        <f t="shared" si="30"/>
        <v>41.887938850297637</v>
      </c>
      <c r="AS10">
        <f>-1*(AQ8+AQ9+AQ10+AQ11)/(1.85*(AR8+AR9+AR10+AR11))</f>
        <v>1.7284497061170686E-3</v>
      </c>
      <c r="AT10">
        <f>AS10-AS20</f>
        <v>-2.5693951523595251E-4</v>
      </c>
      <c r="AU10">
        <f t="shared" si="31"/>
        <v>-6.2249339592950405E-2</v>
      </c>
    </row>
    <row r="11" spans="1:47" x14ac:dyDescent="0.25">
      <c r="A11" t="s">
        <v>18</v>
      </c>
      <c r="B11">
        <v>0.40600000000000003</v>
      </c>
      <c r="C11">
        <v>1220</v>
      </c>
      <c r="D11">
        <v>-1</v>
      </c>
      <c r="E11">
        <v>4.4999999999999998E-2</v>
      </c>
      <c r="F11">
        <f t="shared" si="16"/>
        <v>-3.8934817914386736E-4</v>
      </c>
      <c r="G11">
        <f t="shared" si="17"/>
        <v>-0.47500477855551815</v>
      </c>
      <c r="H11">
        <f t="shared" si="18"/>
        <v>10.555661745678181</v>
      </c>
      <c r="I11">
        <f>-1*(G8+G9+G10+G11)/(1.85*(H8+H9+H10+H11))</f>
        <v>6.8942096616425889E-3</v>
      </c>
      <c r="J11">
        <f>I11-I2</f>
        <v>-1.5462531763769213E-2</v>
      </c>
      <c r="K11">
        <f t="shared" si="19"/>
        <v>-6.0462531763769214E-2</v>
      </c>
      <c r="M11" t="s">
        <v>18</v>
      </c>
      <c r="N11">
        <v>0.40600000000000003</v>
      </c>
      <c r="O11">
        <v>1220</v>
      </c>
      <c r="P11">
        <v>-1</v>
      </c>
      <c r="Q11">
        <f>ABS(K11)</f>
        <v>6.0462531763769214E-2</v>
      </c>
      <c r="R11">
        <f t="shared" si="20"/>
        <v>-6.7279421636399746E-4</v>
      </c>
      <c r="S11">
        <f t="shared" si="21"/>
        <v>-0.82080894396407689</v>
      </c>
      <c r="T11">
        <f t="shared" si="22"/>
        <v>13.575497419972873</v>
      </c>
      <c r="U11">
        <f>-1*(S8+S9+S10+S11)/(1.85*(T8+T9+T10+T11))</f>
        <v>5.1572634137591463E-3</v>
      </c>
      <c r="V11">
        <f>U11-U2</f>
        <v>-1.022818863858457E-3</v>
      </c>
      <c r="W11">
        <f t="shared" si="23"/>
        <v>-6.1485350627627673E-2</v>
      </c>
      <c r="Y11" t="s">
        <v>18</v>
      </c>
      <c r="Z11">
        <v>0.40600000000000003</v>
      </c>
      <c r="AA11">
        <v>1220</v>
      </c>
      <c r="AB11">
        <v>-1</v>
      </c>
      <c r="AC11">
        <f>ABS(W11)</f>
        <v>6.1485350627627673E-2</v>
      </c>
      <c r="AD11">
        <f t="shared" si="24"/>
        <v>-6.9402256784529615E-4</v>
      </c>
      <c r="AE11">
        <f t="shared" si="25"/>
        <v>-0.84670753277126132</v>
      </c>
      <c r="AF11">
        <f t="shared" si="26"/>
        <v>13.770882399275184</v>
      </c>
      <c r="AG11">
        <f>-1*(AE8+AE9+AE10+AE11)/(1.85*(AF8+AF9+AF10+AF11))</f>
        <v>3.8800142332388932E-3</v>
      </c>
      <c r="AH11">
        <f>AG11-AG2</f>
        <v>9.5802114138358917E-4</v>
      </c>
      <c r="AI11">
        <f t="shared" si="27"/>
        <v>-6.0527329486244084E-2</v>
      </c>
      <c r="AK11" t="s">
        <v>18</v>
      </c>
      <c r="AL11">
        <v>0.40600000000000003</v>
      </c>
      <c r="AM11">
        <v>1220</v>
      </c>
      <c r="AN11">
        <v>-1</v>
      </c>
      <c r="AO11">
        <f>ABS(AI11)</f>
        <v>6.0527329486244084E-2</v>
      </c>
      <c r="AP11">
        <f t="shared" si="28"/>
        <v>-6.7413007372228674E-4</v>
      </c>
      <c r="AQ11">
        <f t="shared" si="29"/>
        <v>-0.82243868994118985</v>
      </c>
      <c r="AR11">
        <f t="shared" si="30"/>
        <v>13.587889915548045</v>
      </c>
      <c r="AS11">
        <f>-1*(AQ8+AQ9+AQ10+AQ11)/(1.85*(AR8+AR9+AR10+AR11))</f>
        <v>1.7284497061170686E-3</v>
      </c>
      <c r="AT11">
        <f>AS11-AS2</f>
        <v>-6.2340684452999516E-4</v>
      </c>
      <c r="AU11">
        <f t="shared" si="31"/>
        <v>-6.1150736330774079E-2</v>
      </c>
    </row>
    <row r="13" spans="1:47" ht="30" x14ac:dyDescent="0.25">
      <c r="A13" t="s">
        <v>0</v>
      </c>
      <c r="B13" t="s">
        <v>1</v>
      </c>
      <c r="C13" t="s">
        <v>2</v>
      </c>
      <c r="D13" t="s">
        <v>31</v>
      </c>
      <c r="E13" s="1" t="s">
        <v>4</v>
      </c>
      <c r="F13" t="s">
        <v>5</v>
      </c>
      <c r="G13" t="s">
        <v>6</v>
      </c>
      <c r="H13" t="s">
        <v>7</v>
      </c>
      <c r="I13" t="s">
        <v>12</v>
      </c>
      <c r="J13" s="1" t="s">
        <v>14</v>
      </c>
      <c r="K13" t="s">
        <v>13</v>
      </c>
      <c r="M13" t="s">
        <v>0</v>
      </c>
      <c r="N13" t="s">
        <v>1</v>
      </c>
      <c r="O13" t="s">
        <v>2</v>
      </c>
      <c r="P13" t="s">
        <v>3</v>
      </c>
      <c r="Q13" s="1" t="s">
        <v>13</v>
      </c>
      <c r="R13" t="s">
        <v>5</v>
      </c>
      <c r="S13" t="s">
        <v>6</v>
      </c>
      <c r="T13" t="s">
        <v>7</v>
      </c>
      <c r="U13" t="s">
        <v>12</v>
      </c>
      <c r="V13" s="1" t="s">
        <v>14</v>
      </c>
      <c r="W13" t="s">
        <v>27</v>
      </c>
      <c r="Y13" t="s">
        <v>0</v>
      </c>
      <c r="Z13" t="s">
        <v>1</v>
      </c>
      <c r="AA13" t="s">
        <v>2</v>
      </c>
      <c r="AB13" t="s">
        <v>3</v>
      </c>
      <c r="AC13" s="1" t="s">
        <v>27</v>
      </c>
      <c r="AD13" t="s">
        <v>5</v>
      </c>
      <c r="AE13" t="s">
        <v>6</v>
      </c>
      <c r="AF13" t="s">
        <v>7</v>
      </c>
      <c r="AG13" t="s">
        <v>12</v>
      </c>
      <c r="AH13" s="1" t="s">
        <v>14</v>
      </c>
      <c r="AI13" t="s">
        <v>28</v>
      </c>
      <c r="AK13" t="s">
        <v>0</v>
      </c>
      <c r="AL13" t="s">
        <v>1</v>
      </c>
      <c r="AM13" t="s">
        <v>2</v>
      </c>
      <c r="AN13" t="s">
        <v>3</v>
      </c>
      <c r="AO13" s="1" t="s">
        <v>27</v>
      </c>
      <c r="AP13" t="s">
        <v>5</v>
      </c>
      <c r="AQ13" t="s">
        <v>6</v>
      </c>
      <c r="AR13" t="s">
        <v>7</v>
      </c>
      <c r="AS13" t="s">
        <v>12</v>
      </c>
      <c r="AT13" s="1" t="s">
        <v>14</v>
      </c>
      <c r="AU13" t="s">
        <v>30</v>
      </c>
    </row>
    <row r="14" spans="1:47" x14ac:dyDescent="0.25">
      <c r="A14" t="s">
        <v>19</v>
      </c>
      <c r="B14">
        <v>0.40600000000000003</v>
      </c>
      <c r="C14">
        <v>915</v>
      </c>
      <c r="D14">
        <v>1</v>
      </c>
      <c r="E14">
        <v>8.8999999999999996E-2</v>
      </c>
      <c r="F14">
        <f>(D14)*(E14/(0.2785*120*(B14^2.63)))^(1/0.54)</f>
        <v>1.3766228901758645E-3</v>
      </c>
      <c r="G14">
        <f>F14*C14</f>
        <v>1.2596099445109161</v>
      </c>
      <c r="H14">
        <f>G14/(E14*D14)</f>
        <v>14.152920724841755</v>
      </c>
      <c r="I14">
        <f>-1*(G14+G15+G16+G17)/(1.85*(H14+H15+H16+H17))</f>
        <v>1.5778297932243758E-2</v>
      </c>
      <c r="J14">
        <f>I14-I2</f>
        <v>-6.5784434931680444E-3</v>
      </c>
      <c r="K14">
        <f>(E14*D14)+J14</f>
        <v>8.2421556506831944E-2</v>
      </c>
      <c r="M14" t="s">
        <v>19</v>
      </c>
      <c r="N14">
        <v>0.40600000000000003</v>
      </c>
      <c r="O14">
        <v>915</v>
      </c>
      <c r="P14">
        <v>1</v>
      </c>
      <c r="Q14">
        <f>ABS(K14)</f>
        <v>8.2421556506831944E-2</v>
      </c>
      <c r="R14">
        <f>(P14)*(Q14/(0.2785*120*(N14^2.63)))^(1/0.54)</f>
        <v>1.1941454229798679E-3</v>
      </c>
      <c r="S14">
        <f>R14*O14</f>
        <v>1.0926430620265792</v>
      </c>
      <c r="T14">
        <f>S14/(Q14*P14)</f>
        <v>13.256763258723581</v>
      </c>
      <c r="U14">
        <f>-1*(S14+S15+S16+S17)/(1.85*(T14+T15+T16+T17))</f>
        <v>4.3874656843009875E-3</v>
      </c>
      <c r="V14">
        <f>U14-U3</f>
        <v>-1.7926165933166158E-3</v>
      </c>
      <c r="W14">
        <f>(Q14*P14)+V14</f>
        <v>8.062893991351533E-2</v>
      </c>
      <c r="Y14" t="s">
        <v>19</v>
      </c>
      <c r="Z14">
        <v>0.40600000000000003</v>
      </c>
      <c r="AA14">
        <v>915</v>
      </c>
      <c r="AB14">
        <v>1</v>
      </c>
      <c r="AC14">
        <f>ABS(W14)</f>
        <v>8.062893991351533E-2</v>
      </c>
      <c r="AD14">
        <f>(AB14)*(AC14/(0.2785*120*(Z14^2.63)))^(1/0.54)</f>
        <v>1.1464953268484368E-3</v>
      </c>
      <c r="AE14">
        <f>AD14*AA14</f>
        <v>1.0490432240663197</v>
      </c>
      <c r="AF14">
        <f>AE14/(AC14*AB14)</f>
        <v>13.010753027282144</v>
      </c>
      <c r="AG14">
        <f>-1*(AE14+AE15+AE16+AE17)/(1.85*(AF14+AF15+AF16+AF17))</f>
        <v>3.8082318203002058E-3</v>
      </c>
      <c r="AH14">
        <f>AG14-AG2</f>
        <v>8.8623872844490175E-4</v>
      </c>
      <c r="AI14">
        <f>(AC14*AB14)+AH14</f>
        <v>8.1515178641960229E-2</v>
      </c>
      <c r="AK14" t="s">
        <v>19</v>
      </c>
      <c r="AL14">
        <v>0.40600000000000003</v>
      </c>
      <c r="AM14">
        <v>915</v>
      </c>
      <c r="AN14">
        <v>1</v>
      </c>
      <c r="AO14">
        <f>ABS(AI14)</f>
        <v>8.1515178641960229E-2</v>
      </c>
      <c r="AP14">
        <f>(AN14)*(AO14/(0.2785*120*(AL14^2.63)))^(1/0.54)</f>
        <v>1.169941159202585E-3</v>
      </c>
      <c r="AQ14">
        <f>AP14*AM14</f>
        <v>1.0704961606703653</v>
      </c>
      <c r="AR14">
        <f>AQ14/(AO14*AN14)</f>
        <v>13.132476411200841</v>
      </c>
      <c r="AS14">
        <f>-1*(AQ14+AQ15+AQ16+AQ17)/(1.85*(AR14+AR15+AR16+AR17))</f>
        <v>1.6418568931701614E-3</v>
      </c>
      <c r="AT14">
        <f>AS14-AS2</f>
        <v>-7.0999965747690235E-4</v>
      </c>
      <c r="AU14">
        <f>(AO14*AN14)+AT14</f>
        <v>8.080517898448332E-2</v>
      </c>
    </row>
    <row r="15" spans="1:47" x14ac:dyDescent="0.25">
      <c r="A15" t="s">
        <v>20</v>
      </c>
      <c r="B15">
        <v>0.30499999999999999</v>
      </c>
      <c r="C15">
        <v>1220</v>
      </c>
      <c r="D15">
        <v>1</v>
      </c>
      <c r="E15">
        <v>4.4999999999999998E-2</v>
      </c>
      <c r="F15">
        <f t="shared" ref="F15:F17" si="32">(D15)*(E15/(0.2785*120*(B15^2.63)))^(1/0.54)</f>
        <v>1.5680710020284502E-3</v>
      </c>
      <c r="G15">
        <f t="shared" ref="G15:G17" si="33">F15*C15</f>
        <v>1.9130466224747091</v>
      </c>
      <c r="H15">
        <f t="shared" ref="H15:H17" si="34">G15/(E15*D15)</f>
        <v>42.512147166104647</v>
      </c>
      <c r="I15">
        <f>-1*(G14+G15+G16+G17)/(1.85*(H14+H15+H16+H17))</f>
        <v>1.5778297932243758E-2</v>
      </c>
      <c r="J15">
        <f>I15-I20</f>
        <v>1.2043870036062916E-2</v>
      </c>
      <c r="K15">
        <f t="shared" ref="K15:K17" si="35">(E15*D15)+J15</f>
        <v>5.7043870036062913E-2</v>
      </c>
      <c r="M15" t="s">
        <v>20</v>
      </c>
      <c r="N15">
        <v>0.30499999999999999</v>
      </c>
      <c r="O15">
        <v>1220</v>
      </c>
      <c r="P15">
        <v>1</v>
      </c>
      <c r="Q15">
        <f>ABS(K15)</f>
        <v>5.7043870036062913E-2</v>
      </c>
      <c r="R15">
        <f t="shared" ref="R15:R17" si="36">(P15)*(Q15/(0.2785*120*(N15^2.63)))^(1/0.54)</f>
        <v>2.4327636809201498E-3</v>
      </c>
      <c r="S15">
        <f t="shared" ref="S15:S17" si="37">R15*O15</f>
        <v>2.9679716907225826</v>
      </c>
      <c r="T15">
        <f t="shared" ref="T15:T17" si="38">S15/(Q15*P15)</f>
        <v>52.02963418937464</v>
      </c>
      <c r="U15">
        <f>-1*(S14+S15+S16+S17)/(1.85*(T14+T15+T16+T17))</f>
        <v>4.3874656843009875E-3</v>
      </c>
      <c r="V15">
        <f>U15-U20</f>
        <v>-1.3437508194674552E-3</v>
      </c>
      <c r="W15">
        <f t="shared" ref="W15:W17" si="39">(Q15*P15)+V15</f>
        <v>5.5700119216595456E-2</v>
      </c>
      <c r="Y15" t="s">
        <v>20</v>
      </c>
      <c r="Z15">
        <v>0.30499999999999999</v>
      </c>
      <c r="AA15">
        <v>1220</v>
      </c>
      <c r="AB15">
        <v>1</v>
      </c>
      <c r="AC15">
        <f>ABS(W15)</f>
        <v>5.5700119216595456E-2</v>
      </c>
      <c r="AD15">
        <f t="shared" ref="AD15:AD17" si="40">(AB15)*(AC15/(0.2785*120*(Z15^2.63)))^(1/0.54)</f>
        <v>2.3277051424765703E-3</v>
      </c>
      <c r="AE15">
        <f t="shared" ref="AE15:AE17" si="41">AD15*AA15</f>
        <v>2.8398002738214156</v>
      </c>
      <c r="AF15">
        <f t="shared" ref="AF15:AF17" si="42">AE15/(AC15*AB15)</f>
        <v>50.983737804556029</v>
      </c>
      <c r="AG15">
        <f>-1*(AE14+AE15+AE16+AE17)/(1.85*(AF14+AF15+AF16+AF17))</f>
        <v>3.8082318203002058E-3</v>
      </c>
      <c r="AH15">
        <f>AG15-AG20</f>
        <v>1.34998883389441E-3</v>
      </c>
      <c r="AI15">
        <f t="shared" ref="AI15:AI17" si="43">(AC15*AB15)+AH15</f>
        <v>5.7050108050489864E-2</v>
      </c>
      <c r="AK15" t="s">
        <v>20</v>
      </c>
      <c r="AL15">
        <v>0.30499999999999999</v>
      </c>
      <c r="AM15">
        <v>1220</v>
      </c>
      <c r="AN15">
        <v>1</v>
      </c>
      <c r="AO15">
        <f>ABS(AI15)</f>
        <v>5.7050108050489864E-2</v>
      </c>
      <c r="AP15">
        <f t="shared" ref="AP15:AP17" si="44">(AN15)*(AO15/(0.2785*120*(AL15^2.63)))^(1/0.54)</f>
        <v>2.4332563596173645E-3</v>
      </c>
      <c r="AQ15">
        <f t="shared" ref="AQ15:AQ17" si="45">AP15*AM15</f>
        <v>2.9685727587331847</v>
      </c>
      <c r="AR15">
        <f t="shared" ref="AR15:AR17" si="46">AQ15/(AO15*AN15)</f>
        <v>52.034480918177593</v>
      </c>
      <c r="AS15">
        <f>-1*(AQ14+AQ15+AQ16+AQ17)/(1.85*(AR14+AR15+AR16+AR17))</f>
        <v>1.6418568931701614E-3</v>
      </c>
      <c r="AT15">
        <f>AS15-AS20</f>
        <v>-3.435323281828597E-4</v>
      </c>
      <c r="AU15">
        <f t="shared" ref="AU15:AU17" si="47">(AO15*AN15)+AT15</f>
        <v>5.6706575722307008E-2</v>
      </c>
    </row>
    <row r="16" spans="1:47" x14ac:dyDescent="0.25">
      <c r="A16" t="s">
        <v>21</v>
      </c>
      <c r="B16">
        <v>0.40600000000000003</v>
      </c>
      <c r="C16">
        <v>915</v>
      </c>
      <c r="D16">
        <v>-1</v>
      </c>
      <c r="E16">
        <v>6.0999999999999999E-2</v>
      </c>
      <c r="F16">
        <f t="shared" si="32"/>
        <v>-6.8391141732315947E-4</v>
      </c>
      <c r="G16">
        <f t="shared" si="33"/>
        <v>-0.62577894685069091</v>
      </c>
      <c r="H16">
        <f t="shared" si="34"/>
        <v>10.258671259847393</v>
      </c>
      <c r="I16">
        <f>-1*(G14+G15+G16+G17)/(1.85*(H14+H15+H16+H17))</f>
        <v>1.5778297932243758E-2</v>
      </c>
      <c r="J16">
        <f>I16</f>
        <v>1.5778297932243758E-2</v>
      </c>
      <c r="K16">
        <f t="shared" si="35"/>
        <v>-4.5221702067756241E-2</v>
      </c>
      <c r="M16" t="s">
        <v>21</v>
      </c>
      <c r="N16">
        <v>0.40600000000000003</v>
      </c>
      <c r="O16">
        <v>915</v>
      </c>
      <c r="P16">
        <v>-1</v>
      </c>
      <c r="Q16">
        <f>ABS(K16)</f>
        <v>4.5221702067756241E-2</v>
      </c>
      <c r="R16">
        <f t="shared" si="36"/>
        <v>-3.9290786581305944E-4</v>
      </c>
      <c r="S16">
        <f t="shared" si="37"/>
        <v>-0.3595106972189494</v>
      </c>
      <c r="T16">
        <f t="shared" si="38"/>
        <v>7.9499594393923969</v>
      </c>
      <c r="U16">
        <f>-1*(S14+S15+S16+S17)/(1.85*(T14+T15+T16+T17))</f>
        <v>4.3874656843009875E-3</v>
      </c>
      <c r="V16">
        <f>U16</f>
        <v>4.3874656843009875E-3</v>
      </c>
      <c r="W16">
        <f t="shared" si="39"/>
        <v>-4.083423638345525E-2</v>
      </c>
      <c r="Y16" t="s">
        <v>21</v>
      </c>
      <c r="Z16">
        <v>0.40600000000000003</v>
      </c>
      <c r="AA16">
        <v>915</v>
      </c>
      <c r="AB16">
        <v>-1</v>
      </c>
      <c r="AC16">
        <f>ABS(W16)</f>
        <v>4.083423638345525E-2</v>
      </c>
      <c r="AD16">
        <f t="shared" si="40"/>
        <v>-3.2524608878089405E-4</v>
      </c>
      <c r="AE16">
        <f t="shared" si="41"/>
        <v>-0.29760017123451804</v>
      </c>
      <c r="AF16">
        <f t="shared" si="42"/>
        <v>7.2880062808054928</v>
      </c>
      <c r="AG16">
        <f>-1*(AE14+AE15+AE16+AE17)/(1.85*(AF14+AF15+AF16+AF17))</f>
        <v>3.8082318203002058E-3</v>
      </c>
      <c r="AH16">
        <f>AG16</f>
        <v>3.8082318203002058E-3</v>
      </c>
      <c r="AI16">
        <f t="shared" si="43"/>
        <v>-3.7026004563155045E-2</v>
      </c>
      <c r="AK16" t="s">
        <v>21</v>
      </c>
      <c r="AL16">
        <v>0.40600000000000003</v>
      </c>
      <c r="AM16">
        <v>915</v>
      </c>
      <c r="AN16">
        <v>-1</v>
      </c>
      <c r="AO16">
        <f>ABS(AI16)</f>
        <v>3.7026004563155045E-2</v>
      </c>
      <c r="AP16">
        <f t="shared" si="44"/>
        <v>-2.7131625151330163E-4</v>
      </c>
      <c r="AQ16">
        <f t="shared" si="45"/>
        <v>-0.248254370134671</v>
      </c>
      <c r="AR16">
        <f t="shared" si="46"/>
        <v>6.7048652173967334</v>
      </c>
      <c r="AS16">
        <f>-1*(AQ14+AQ15+AQ16+AQ17)/(1.85*(AR14+AR15+AR16+AR17))</f>
        <v>1.6418568931701614E-3</v>
      </c>
      <c r="AT16">
        <f>AS16</f>
        <v>1.6418568931701614E-3</v>
      </c>
      <c r="AU16">
        <f t="shared" si="47"/>
        <v>-3.5384147669984885E-2</v>
      </c>
    </row>
    <row r="17" spans="1:47" x14ac:dyDescent="0.25">
      <c r="A17" t="s">
        <v>22</v>
      </c>
      <c r="B17">
        <v>0.40600000000000003</v>
      </c>
      <c r="C17">
        <v>1220</v>
      </c>
      <c r="D17">
        <v>-1</v>
      </c>
      <c r="E17">
        <v>0.16800000000000001</v>
      </c>
      <c r="F17">
        <f t="shared" si="32"/>
        <v>-4.4645388565985903E-3</v>
      </c>
      <c r="G17">
        <f t="shared" si="33"/>
        <v>-5.4467374050502801</v>
      </c>
      <c r="H17">
        <f t="shared" si="34"/>
        <v>32.421055982442141</v>
      </c>
      <c r="I17">
        <f>-1*(G14+G15+G16+G17)/(1.85*(H14+H15+H16+H17))</f>
        <v>1.5778297932243758E-2</v>
      </c>
      <c r="J17">
        <f>I17</f>
        <v>1.5778297932243758E-2</v>
      </c>
      <c r="K17">
        <f t="shared" si="35"/>
        <v>-0.15222170206775626</v>
      </c>
      <c r="M17" t="s">
        <v>22</v>
      </c>
      <c r="N17">
        <v>0.40600000000000003</v>
      </c>
      <c r="O17">
        <v>1220</v>
      </c>
      <c r="P17">
        <v>-1</v>
      </c>
      <c r="Q17">
        <f>ABS(K17)</f>
        <v>0.15222170206775626</v>
      </c>
      <c r="R17">
        <f t="shared" si="36"/>
        <v>-3.7192620390154355E-3</v>
      </c>
      <c r="S17">
        <f t="shared" si="37"/>
        <v>-4.5374996875988316</v>
      </c>
      <c r="T17">
        <f t="shared" si="38"/>
        <v>29.808493966117389</v>
      </c>
      <c r="U17">
        <f>-1*(S14+S15+S16+S17)/(1.85*(T14+T15+T16+T17))</f>
        <v>4.3874656843009875E-3</v>
      </c>
      <c r="V17">
        <f>U17</f>
        <v>4.3874656843009875E-3</v>
      </c>
      <c r="W17">
        <f t="shared" si="39"/>
        <v>-0.14783423638345528</v>
      </c>
      <c r="Y17" t="s">
        <v>22</v>
      </c>
      <c r="Z17">
        <v>0.40600000000000003</v>
      </c>
      <c r="AA17">
        <v>1220</v>
      </c>
      <c r="AB17">
        <v>-1</v>
      </c>
      <c r="AC17">
        <f>ABS(W17)</f>
        <v>0.14783423638345528</v>
      </c>
      <c r="AD17">
        <f t="shared" si="40"/>
        <v>-3.523184495529449E-3</v>
      </c>
      <c r="AE17">
        <f t="shared" si="41"/>
        <v>-4.2982850845459275</v>
      </c>
      <c r="AF17">
        <f t="shared" si="42"/>
        <v>29.075031533270501</v>
      </c>
      <c r="AG17">
        <f>-1*(AE14+AE15+AE16+AE17)/(1.85*(AF14+AF15+AF16+AF17))</f>
        <v>3.8082318203002058E-3</v>
      </c>
      <c r="AH17">
        <f>AG17</f>
        <v>3.8082318203002058E-3</v>
      </c>
      <c r="AI17">
        <f t="shared" si="43"/>
        <v>-0.14402600456315506</v>
      </c>
      <c r="AK17" t="s">
        <v>22</v>
      </c>
      <c r="AL17">
        <v>0.40600000000000003</v>
      </c>
      <c r="AM17">
        <v>1220</v>
      </c>
      <c r="AN17">
        <v>-1</v>
      </c>
      <c r="AO17">
        <f>ABS(AI17)</f>
        <v>0.14402600456315506</v>
      </c>
      <c r="AP17">
        <f t="shared" si="44"/>
        <v>-3.3569609923142624E-3</v>
      </c>
      <c r="AQ17">
        <f t="shared" si="45"/>
        <v>-4.0954924106234003</v>
      </c>
      <c r="AR17">
        <f t="shared" si="46"/>
        <v>28.435784378282442</v>
      </c>
      <c r="AS17">
        <f>-1*(AQ14+AQ15+AQ16+AQ17)/(1.85*(AR14+AR15+AR16+AR17))</f>
        <v>1.6418568931701614E-3</v>
      </c>
      <c r="AT17">
        <f>AS17</f>
        <v>1.6418568931701614E-3</v>
      </c>
      <c r="AU17">
        <f t="shared" si="47"/>
        <v>-0.14238414766998489</v>
      </c>
    </row>
    <row r="19" spans="1:47" ht="30" x14ac:dyDescent="0.25">
      <c r="A19" t="s">
        <v>0</v>
      </c>
      <c r="B19" t="s">
        <v>1</v>
      </c>
      <c r="C19" t="s">
        <v>2</v>
      </c>
      <c r="D19" t="s">
        <v>31</v>
      </c>
      <c r="E19" s="1" t="s">
        <v>4</v>
      </c>
      <c r="F19" t="s">
        <v>5</v>
      </c>
      <c r="G19" t="s">
        <v>6</v>
      </c>
      <c r="H19" t="s">
        <v>7</v>
      </c>
      <c r="I19" t="s">
        <v>12</v>
      </c>
      <c r="J19" s="1" t="s">
        <v>14</v>
      </c>
      <c r="K19" t="s">
        <v>13</v>
      </c>
      <c r="M19" t="s">
        <v>0</v>
      </c>
      <c r="N19" t="s">
        <v>1</v>
      </c>
      <c r="O19" t="s">
        <v>2</v>
      </c>
      <c r="P19" t="s">
        <v>3</v>
      </c>
      <c r="Q19" s="1" t="s">
        <v>13</v>
      </c>
      <c r="R19" t="s">
        <v>5</v>
      </c>
      <c r="S19" t="s">
        <v>6</v>
      </c>
      <c r="T19" t="s">
        <v>7</v>
      </c>
      <c r="U19" t="s">
        <v>12</v>
      </c>
      <c r="V19" s="1" t="s">
        <v>14</v>
      </c>
      <c r="W19" t="s">
        <v>27</v>
      </c>
      <c r="Y19" t="s">
        <v>0</v>
      </c>
      <c r="Z19" t="s">
        <v>1</v>
      </c>
      <c r="AA19" t="s">
        <v>2</v>
      </c>
      <c r="AB19" t="s">
        <v>3</v>
      </c>
      <c r="AC19" s="1" t="s">
        <v>27</v>
      </c>
      <c r="AD19" t="s">
        <v>5</v>
      </c>
      <c r="AE19" t="s">
        <v>6</v>
      </c>
      <c r="AF19" t="s">
        <v>7</v>
      </c>
      <c r="AG19" t="s">
        <v>12</v>
      </c>
      <c r="AH19" s="1" t="s">
        <v>14</v>
      </c>
      <c r="AI19" t="s">
        <v>28</v>
      </c>
      <c r="AK19" t="s">
        <v>0</v>
      </c>
      <c r="AL19" t="s">
        <v>1</v>
      </c>
      <c r="AM19" t="s">
        <v>2</v>
      </c>
      <c r="AN19" t="s">
        <v>3</v>
      </c>
      <c r="AO19" s="1" t="s">
        <v>27</v>
      </c>
      <c r="AP19" t="s">
        <v>5</v>
      </c>
      <c r="AQ19" t="s">
        <v>6</v>
      </c>
      <c r="AR19" t="s">
        <v>7</v>
      </c>
      <c r="AS19" t="s">
        <v>12</v>
      </c>
      <c r="AT19" s="1" t="s">
        <v>14</v>
      </c>
      <c r="AU19" t="s">
        <v>30</v>
      </c>
    </row>
    <row r="20" spans="1:47" x14ac:dyDescent="0.25">
      <c r="A20" t="s">
        <v>23</v>
      </c>
      <c r="B20">
        <v>0.30499999999999999</v>
      </c>
      <c r="C20">
        <v>915</v>
      </c>
      <c r="D20">
        <v>1</v>
      </c>
      <c r="E20">
        <v>6.6000000000000003E-2</v>
      </c>
      <c r="F20">
        <f>(D20)*(E20/(0.2785*120*(B20^2.63)))^(1/0.54)</f>
        <v>3.1870353088382535E-3</v>
      </c>
      <c r="G20">
        <f>F20*C20</f>
        <v>2.9161373075870021</v>
      </c>
      <c r="H20">
        <f>G20/(E20*D20)</f>
        <v>44.183898599803058</v>
      </c>
      <c r="I20">
        <f>-1*(G20+G21+G22+G23)/(1.85*(H20+H21+H22+H23))</f>
        <v>3.7344278961808416E-3</v>
      </c>
      <c r="J20">
        <f>I20-I8</f>
        <v>-3.1597817654617473E-3</v>
      </c>
      <c r="K20">
        <f>(E20*D20)+J20</f>
        <v>6.2840218234538253E-2</v>
      </c>
      <c r="M20" t="s">
        <v>23</v>
      </c>
      <c r="N20">
        <v>0.30499999999999999</v>
      </c>
      <c r="O20">
        <v>915</v>
      </c>
      <c r="P20">
        <v>1</v>
      </c>
      <c r="Q20">
        <f>ABS(K20)</f>
        <v>6.2840218234538253E-2</v>
      </c>
      <c r="R20">
        <f>(P20)*(Q20/(0.2785*120*(N20^2.63)))^(1/0.54)</f>
        <v>2.9102537315313275E-3</v>
      </c>
      <c r="S20">
        <f>R20*O20</f>
        <v>2.6628821643511649</v>
      </c>
      <c r="T20">
        <f>S20/(Q20*P20)</f>
        <v>42.375444248339527</v>
      </c>
      <c r="U20">
        <f>-1*(S20+S21+S22+S23)/(1.85*(T20+T21+T22+T23))</f>
        <v>5.7312165037684427E-3</v>
      </c>
      <c r="V20">
        <f>U20-U8</f>
        <v>5.7395309000929633E-4</v>
      </c>
      <c r="W20">
        <f>(Q20*P20)+V20</f>
        <v>6.3414171324547547E-2</v>
      </c>
      <c r="Y20" t="s">
        <v>23</v>
      </c>
      <c r="Z20">
        <v>0.30499999999999999</v>
      </c>
      <c r="AA20">
        <v>915</v>
      </c>
      <c r="AB20">
        <v>1</v>
      </c>
      <c r="AC20">
        <f>ABS(W20)</f>
        <v>6.3414171324547547E-2</v>
      </c>
      <c r="AD20">
        <f>(AB20)*(AC20/(0.2785*120*(Z20^2.63)))^(1/0.54)</f>
        <v>2.9596690125604183E-3</v>
      </c>
      <c r="AE20">
        <f>AD20*AA20</f>
        <v>2.7080971464927828</v>
      </c>
      <c r="AF20">
        <f>AE20/(AC20*AB20)</f>
        <v>42.704920523726557</v>
      </c>
      <c r="AG20">
        <f>-1*(AE20+AE21+AE22+AE23)/(1.85*(AF20+AF21+AF22+AF23))</f>
        <v>2.4582429864057958E-3</v>
      </c>
      <c r="AH20">
        <f>AG20-AG8</f>
        <v>-1.4217712468330974E-3</v>
      </c>
      <c r="AI20">
        <f>(AC20*AB20)+AH20</f>
        <v>6.1992400077714449E-2</v>
      </c>
      <c r="AK20" t="s">
        <v>23</v>
      </c>
      <c r="AL20">
        <v>0.30499999999999999</v>
      </c>
      <c r="AM20">
        <v>915</v>
      </c>
      <c r="AN20">
        <v>1</v>
      </c>
      <c r="AO20">
        <f>ABS(AI20)</f>
        <v>6.1992400077714449E-2</v>
      </c>
      <c r="AP20">
        <f>(AN20)*(AO20/(0.2785*120*(AL20^2.63)))^(1/0.54)</f>
        <v>2.8379605067087314E-3</v>
      </c>
      <c r="AQ20">
        <f>AP20*AM20</f>
        <v>2.5967338636384891</v>
      </c>
      <c r="AR20">
        <f>AQ20/(AO20*AN20)</f>
        <v>41.887938850297637</v>
      </c>
      <c r="AS20">
        <f>-1*(AQ20+AQ21+AQ22+AQ23)/(1.85*(AR20+AR21+AR22+AR23))</f>
        <v>1.9853892213530211E-3</v>
      </c>
      <c r="AT20">
        <f>AS20-AS8</f>
        <v>2.5693951523595251E-4</v>
      </c>
      <c r="AU20">
        <f>(AO20*AN20)+AT20</f>
        <v>6.2249339592950405E-2</v>
      </c>
    </row>
    <row r="21" spans="1:47" x14ac:dyDescent="0.25">
      <c r="A21" t="s">
        <v>24</v>
      </c>
      <c r="B21">
        <v>0.30499999999999999</v>
      </c>
      <c r="C21">
        <v>1220</v>
      </c>
      <c r="D21">
        <v>1</v>
      </c>
      <c r="E21">
        <v>3.6999999999999998E-2</v>
      </c>
      <c r="F21">
        <f t="shared" ref="F21:F23" si="48">(D21)*(E21/(0.2785*120*(B21^2.63)))^(1/0.54)</f>
        <v>1.091285375620626E-3</v>
      </c>
      <c r="G21">
        <f t="shared" ref="G21:G23" si="49">F21*C21</f>
        <v>1.3313681582571637</v>
      </c>
      <c r="H21">
        <f t="shared" ref="H21:H23" si="50">G21/(E21*D21)</f>
        <v>35.982923196139559</v>
      </c>
      <c r="I21">
        <f>-1*(G20+G21+G22+G23)/(1.85*(H20+H21+H22+H23))</f>
        <v>3.7344278961808416E-3</v>
      </c>
      <c r="J21">
        <f>I21</f>
        <v>3.7344278961808416E-3</v>
      </c>
      <c r="K21">
        <f t="shared" ref="K21:K23" si="51">(E21*D21)+J21</f>
        <v>4.0734427896180841E-2</v>
      </c>
      <c r="M21" t="s">
        <v>24</v>
      </c>
      <c r="N21">
        <v>0.30499999999999999</v>
      </c>
      <c r="O21">
        <v>1220</v>
      </c>
      <c r="P21">
        <v>1</v>
      </c>
      <c r="Q21">
        <f>ABS(K21)</f>
        <v>4.0734427896180841E-2</v>
      </c>
      <c r="R21">
        <f t="shared" ref="R21:R23" si="52">(P21)*(Q21/(0.2785*120*(N21^2.63)))^(1/0.54)</f>
        <v>1.3039816441335929E-3</v>
      </c>
      <c r="S21">
        <f t="shared" ref="S21:S23" si="53">R21*O21</f>
        <v>1.5908576058429833</v>
      </c>
      <c r="T21">
        <f t="shared" ref="T21:T23" si="54">S21/(Q21*P21)</f>
        <v>39.054374591870435</v>
      </c>
      <c r="U21">
        <f>-1*(S20+S21+S22+S23)/(1.85*(T20+T21+T22+T23))</f>
        <v>5.7312165037684427E-3</v>
      </c>
      <c r="V21">
        <f>U21</f>
        <v>5.7312165037684427E-3</v>
      </c>
      <c r="W21">
        <f t="shared" ref="W21:W23" si="55">(Q21*P21)+V21</f>
        <v>4.6465644399949282E-2</v>
      </c>
      <c r="Y21" t="s">
        <v>24</v>
      </c>
      <c r="Z21">
        <v>0.30499999999999999</v>
      </c>
      <c r="AA21">
        <v>1220</v>
      </c>
      <c r="AB21">
        <v>1</v>
      </c>
      <c r="AC21">
        <f>ABS(W21)</f>
        <v>4.6465644399949282E-2</v>
      </c>
      <c r="AD21">
        <f t="shared" ref="AD21:AD23" si="56">(AB21)*(AC21/(0.2785*120*(Z21^2.63)))^(1/0.54)</f>
        <v>1.6639584752941186E-3</v>
      </c>
      <c r="AE21">
        <f t="shared" ref="AE21:AE23" si="57">AD21*AA21</f>
        <v>2.0300293398588245</v>
      </c>
      <c r="AF21">
        <f t="shared" ref="AF21:AF23" si="58">AE21/(AC21*AB21)</f>
        <v>43.688823561457816</v>
      </c>
      <c r="AG21">
        <f>-1*(AE20+AE21+AE22+AE23)/(1.85*(AF20+AF21+AF22+AF23))</f>
        <v>2.4582429864057958E-3</v>
      </c>
      <c r="AH21">
        <f>AG21</f>
        <v>2.4582429864057958E-3</v>
      </c>
      <c r="AI21">
        <f t="shared" ref="AI21:AI23" si="59">(AC21*AB21)+AH21</f>
        <v>4.8923887386355079E-2</v>
      </c>
      <c r="AK21" t="s">
        <v>24</v>
      </c>
      <c r="AL21">
        <v>0.30499999999999999</v>
      </c>
      <c r="AM21">
        <v>1220</v>
      </c>
      <c r="AN21">
        <v>1</v>
      </c>
      <c r="AO21">
        <f>ABS(AI21)</f>
        <v>4.8923887386355079E-2</v>
      </c>
      <c r="AP21">
        <f t="shared" ref="AP21:AP23" si="60">(AN21)*(AO21/(0.2785*120*(AL21^2.63)))^(1/0.54)</f>
        <v>1.8306426782182166E-3</v>
      </c>
      <c r="AQ21">
        <f t="shared" ref="AQ21:AQ23" si="61">AP21*AM21</f>
        <v>2.2333840674262242</v>
      </c>
      <c r="AR21">
        <f t="shared" ref="AR21:AR23" si="62">AQ21/(AO21*AN21)</f>
        <v>45.650175951658277</v>
      </c>
      <c r="AS21">
        <f>-1*(AQ20+AQ21+AQ22+AQ23)/(1.85*(AR20+AR21+AR22+AR23))</f>
        <v>1.9853892213530211E-3</v>
      </c>
      <c r="AT21">
        <f>AS21</f>
        <v>1.9853892213530211E-3</v>
      </c>
      <c r="AU21">
        <f t="shared" ref="AU21:AU23" si="63">(AO21*AN21)+AT21</f>
        <v>5.0909276607708102E-2</v>
      </c>
    </row>
    <row r="22" spans="1:47" x14ac:dyDescent="0.25">
      <c r="A22" t="s">
        <v>25</v>
      </c>
      <c r="B22">
        <v>0.30499999999999999</v>
      </c>
      <c r="C22">
        <v>915</v>
      </c>
      <c r="D22">
        <v>-1</v>
      </c>
      <c r="E22">
        <v>7.2999999999999995E-2</v>
      </c>
      <c r="F22">
        <f t="shared" si="48"/>
        <v>-3.8411295736149385E-3</v>
      </c>
      <c r="G22">
        <f t="shared" si="49"/>
        <v>-3.5146335598576686</v>
      </c>
      <c r="H22">
        <f t="shared" si="50"/>
        <v>48.14566520352971</v>
      </c>
      <c r="I22">
        <f>-1*(G20+G21+G22+G23)/(1.85*(H20+H21+H22+H23))</f>
        <v>3.7344278961808416E-3</v>
      </c>
      <c r="J22">
        <f>I22</f>
        <v>3.7344278961808416E-3</v>
      </c>
      <c r="K22">
        <f t="shared" si="51"/>
        <v>-6.9265572103819159E-2</v>
      </c>
      <c r="M22" t="s">
        <v>25</v>
      </c>
      <c r="N22">
        <v>0.30499999999999999</v>
      </c>
      <c r="O22">
        <v>915</v>
      </c>
      <c r="P22">
        <v>-1</v>
      </c>
      <c r="Q22">
        <f>ABS(K22)</f>
        <v>6.9265572103819159E-2</v>
      </c>
      <c r="R22">
        <f t="shared" si="52"/>
        <v>-3.4851917034114522E-3</v>
      </c>
      <c r="S22">
        <f t="shared" si="53"/>
        <v>-3.1889504086214786</v>
      </c>
      <c r="T22">
        <f t="shared" si="54"/>
        <v>46.039472594576992</v>
      </c>
      <c r="U22">
        <f>-1*(S20+S21+S22+S23)/(1.85*(T20+T21+T22+T23))</f>
        <v>5.7312165037684427E-3</v>
      </c>
      <c r="V22">
        <f>U22</f>
        <v>5.7312165037684427E-3</v>
      </c>
      <c r="W22">
        <f t="shared" si="55"/>
        <v>-6.3534355600050718E-2</v>
      </c>
      <c r="Y22" t="s">
        <v>25</v>
      </c>
      <c r="Z22">
        <v>0.30499999999999999</v>
      </c>
      <c r="AA22">
        <v>915</v>
      </c>
      <c r="AB22">
        <v>-1</v>
      </c>
      <c r="AC22">
        <f>ABS(W22)</f>
        <v>6.3534355600050718E-2</v>
      </c>
      <c r="AD22">
        <f t="shared" si="56"/>
        <v>-2.9700648891109725E-3</v>
      </c>
      <c r="AE22">
        <f t="shared" si="57"/>
        <v>-2.7176093735365399</v>
      </c>
      <c r="AF22">
        <f t="shared" si="58"/>
        <v>42.773855937784475</v>
      </c>
      <c r="AG22">
        <f>-1*(AE20+AE21+AE22+AE23)/(1.85*(AF20+AF21+AF22+AF23))</f>
        <v>2.4582429864057958E-3</v>
      </c>
      <c r="AH22">
        <f>AG22</f>
        <v>2.4582429864057958E-3</v>
      </c>
      <c r="AI22">
        <f t="shared" si="59"/>
        <v>-6.1076112613644921E-2</v>
      </c>
      <c r="AK22" t="s">
        <v>25</v>
      </c>
      <c r="AL22">
        <v>0.30499999999999999</v>
      </c>
      <c r="AM22">
        <v>915</v>
      </c>
      <c r="AN22">
        <v>-1</v>
      </c>
      <c r="AO22">
        <f>ABS(AI22)</f>
        <v>6.1076112613644921E-2</v>
      </c>
      <c r="AP22">
        <f t="shared" si="60"/>
        <v>-2.7607704891549857E-3</v>
      </c>
      <c r="AQ22">
        <f t="shared" si="61"/>
        <v>-2.526104997576812</v>
      </c>
      <c r="AR22">
        <f t="shared" si="62"/>
        <v>41.359950551477283</v>
      </c>
      <c r="AS22">
        <f>-1*(AQ20+AQ21+AQ22+AQ23)/(1.85*(AR20+AR21+AR22+AR23))</f>
        <v>1.9853892213530211E-3</v>
      </c>
      <c r="AT22">
        <f>AS22</f>
        <v>1.9853892213530211E-3</v>
      </c>
      <c r="AU22">
        <f t="shared" si="63"/>
        <v>-5.9090723392291898E-2</v>
      </c>
    </row>
    <row r="23" spans="1:47" x14ac:dyDescent="0.25">
      <c r="A23" t="s">
        <v>26</v>
      </c>
      <c r="B23">
        <v>0.30499999999999999</v>
      </c>
      <c r="C23">
        <v>1220</v>
      </c>
      <c r="D23">
        <v>-1</v>
      </c>
      <c r="E23">
        <v>4.4999999999999998E-2</v>
      </c>
      <c r="F23">
        <f t="shared" si="48"/>
        <v>-1.5680710020284502E-3</v>
      </c>
      <c r="G23">
        <f t="shared" si="49"/>
        <v>-1.9130466224747091</v>
      </c>
      <c r="H23">
        <f t="shared" si="50"/>
        <v>42.512147166104647</v>
      </c>
      <c r="I23">
        <f>-1*(G20+G21+G22+G23)/(1.85*(H20+H21+H22+H23))</f>
        <v>3.7344278961808416E-3</v>
      </c>
      <c r="J23">
        <f>I23-I14</f>
        <v>-1.2043870036062916E-2</v>
      </c>
      <c r="K23">
        <f t="shared" si="51"/>
        <v>-5.7043870036062913E-2</v>
      </c>
      <c r="M23" t="s">
        <v>26</v>
      </c>
      <c r="N23">
        <v>0.30499999999999999</v>
      </c>
      <c r="O23">
        <v>1220</v>
      </c>
      <c r="P23">
        <v>-1</v>
      </c>
      <c r="Q23">
        <f>ABS(K23)</f>
        <v>5.7043870036062913E-2</v>
      </c>
      <c r="R23">
        <f t="shared" si="52"/>
        <v>-2.4327636809201498E-3</v>
      </c>
      <c r="S23">
        <f t="shared" si="53"/>
        <v>-2.9679716907225826</v>
      </c>
      <c r="T23">
        <f t="shared" si="54"/>
        <v>52.02963418937464</v>
      </c>
      <c r="U23">
        <f>-1*(S20+S21+S22+S23)/(1.85*(T20+T21+T22+T23))</f>
        <v>5.7312165037684427E-3</v>
      </c>
      <c r="V23">
        <f>U23-U14</f>
        <v>1.3437508194674552E-3</v>
      </c>
      <c r="W23">
        <f t="shared" si="55"/>
        <v>-5.5700119216595456E-2</v>
      </c>
      <c r="Y23" t="s">
        <v>26</v>
      </c>
      <c r="Z23">
        <v>0.30499999999999999</v>
      </c>
      <c r="AA23">
        <v>1220</v>
      </c>
      <c r="AB23">
        <v>-1</v>
      </c>
      <c r="AC23">
        <f>ABS(W23)</f>
        <v>5.5700119216595456E-2</v>
      </c>
      <c r="AD23">
        <f t="shared" si="56"/>
        <v>-2.3277051424765703E-3</v>
      </c>
      <c r="AE23">
        <f t="shared" si="57"/>
        <v>-2.8398002738214156</v>
      </c>
      <c r="AF23">
        <f t="shared" si="58"/>
        <v>50.983737804556029</v>
      </c>
      <c r="AG23">
        <f>-1*(AE20+AE21+AE22+AE23)/(1.85*(AF20+AF21+AF22+AF23))</f>
        <v>2.4582429864057958E-3</v>
      </c>
      <c r="AH23">
        <f>AG23-AG14</f>
        <v>-1.34998883389441E-3</v>
      </c>
      <c r="AI23">
        <f t="shared" si="59"/>
        <v>-5.7050108050489864E-2</v>
      </c>
      <c r="AK23" t="s">
        <v>26</v>
      </c>
      <c r="AL23">
        <v>0.30499999999999999</v>
      </c>
      <c r="AM23">
        <v>1220</v>
      </c>
      <c r="AN23">
        <v>-1</v>
      </c>
      <c r="AO23">
        <f>ABS(AI23)</f>
        <v>5.7050108050489864E-2</v>
      </c>
      <c r="AP23">
        <f t="shared" si="60"/>
        <v>-2.4332563596173645E-3</v>
      </c>
      <c r="AQ23">
        <f t="shared" si="61"/>
        <v>-2.9685727587331847</v>
      </c>
      <c r="AR23">
        <f t="shared" si="62"/>
        <v>52.034480918177593</v>
      </c>
      <c r="AS23">
        <f>-1*(AQ20+AQ21+AQ22+AQ23)/(1.85*(AR20+AR21+AR22+AR23))</f>
        <v>1.9853892213530211E-3</v>
      </c>
      <c r="AT23">
        <f>AS23-AS14</f>
        <v>3.435323281828597E-4</v>
      </c>
      <c r="AU23">
        <f t="shared" si="63"/>
        <v>-5.6706575722307008E-2</v>
      </c>
    </row>
    <row r="24" spans="1:47" x14ac:dyDescent="0.25">
      <c r="AH2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zeenat ishola</dc:creator>
  <cp:lastModifiedBy>zeenat ishola</cp:lastModifiedBy>
  <dcterms:created xsi:type="dcterms:W3CDTF">2017-10-11T22:14:17Z</dcterms:created>
  <dcterms:modified xsi:type="dcterms:W3CDTF">2017-10-12T21:00:21Z</dcterms:modified>
</cp:coreProperties>
</file>