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6815" windowHeight="8340" activeTab="0"/>
  </bookViews>
  <sheets>
    <sheet name="Sheet1" sheetId="1" r:id="rId1"/>
  </sheets>
</workbook>
</file>

<file path=xl/sharedStrings.xml><?xml version="1.0" encoding="utf-8"?>
<sst xmlns="http://schemas.openxmlformats.org/spreadsheetml/2006/main" uniqueCount="20" count="20">
  <si>
    <t>Location,</t>
  </si>
  <si>
    <t>i</t>
  </si>
  <si>
    <r>
      <t>Time, </t>
    </r>
    <r>
      <rPr>
        <b/>
        <sz val="11"/>
        <color rgb="FF333333"/>
        <rFont val="Arial"/>
      </rPr>
      <t>t</t>
    </r>
    <r>
      <rPr>
        <sz val="11"/>
        <color rgb="FF333333"/>
        <rFont val="Arial"/>
      </rPr>
      <t> (day)</t>
    </r>
  </si>
  <si>
    <t>c0</t>
  </si>
  <si>
    <t>c1</t>
  </si>
  <si>
    <t>c2</t>
  </si>
  <si>
    <t>dx</t>
  </si>
  <si>
    <t>dt</t>
  </si>
  <si>
    <t>c</t>
  </si>
  <si>
    <t>x</t>
  </si>
  <si>
    <t>k</t>
  </si>
  <si>
    <t>time</t>
  </si>
  <si>
    <t>c0qi^t+1</t>
  </si>
  <si>
    <t>c1qi^t</t>
  </si>
  <si>
    <t>c2qi+1^t</t>
  </si>
  <si>
    <t>o</t>
  </si>
  <si>
    <t>2b</t>
  </si>
  <si>
    <t>Kunde sharon sepinen</t>
  </si>
  <si>
    <t>17/ENG03/032</t>
  </si>
  <si>
    <t>KUNDE SHARON SEPINEN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</si>
</sst>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name val="Calibri"/>
      <sz val="11"/>
    </font>
    <font>
      <name val="Calibri"/>
      <charset val="1"/>
      <sz val="11"/>
      <color rgb="FF000000"/>
    </font>
    <font>
      <name val="Arial"/>
      <sz val="11"/>
      <color rgb="FF333333"/>
    </font>
    <font>
      <name val="Arial"/>
      <b/>
      <sz val="11"/>
      <color rgb="FF333333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ill="1" applyBorder="1" applyAlignment="1">
      <alignment horizontal="center" vertical="center" wrapText="1"/>
    </xf>
    <xf numFmtId="0" fontId="1" fillId="2" borderId="2" xfId="0" applyFill="1" applyBorder="1" applyAlignment="1">
      <alignment horizontal="center" vertical="center" wrapText="1"/>
    </xf>
    <xf numFmtId="0" fontId="1" fillId="2" borderId="3" xfId="0" applyFill="1" applyBorder="1" applyAlignment="1">
      <alignment horizontal="center" vertical="center" wrapText="1"/>
    </xf>
    <xf numFmtId="0" fontId="1" fillId="2" borderId="3" xfId="0" applyFill="1" applyBorder="1" applyAlignment="1">
      <alignment vertical="bottom"/>
    </xf>
    <xf numFmtId="0" fontId="1" fillId="2" borderId="0" xfId="0" applyFill="1" applyBorder="1" applyAlignment="1">
      <alignment vertical="bottom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ill="1" applyBorder="1" applyAlignment="1">
      <alignment vertical="bottom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</mc:AlternateContent>
  <c:chart>
    <c:autoTitleDeleted val="0"/>
    <c:title>
      <c:txPr>
        <a:bodyPr rot="0" vert="horz"/>
        <a:lstStyle/>
        <a:p>
          <a:pPr>
            <a:defRPr sz="1400" b="0" i="0" u="none" strike="noStrike">
              <a:solidFill>
                <a:srgbClr val="595959"/>
              </a:solidFill>
            </a:defRPr>
          </a:pPr>
        </a:p>
      </c:txPr>
      <c:layout>
        <c:manualLayout>
          <c:xMode val="edge"/>
          <c:yMode val="edge"/>
          <c:x val="0.4122707786526685"/>
          <c:y val="0.027777777777777776"/>
        </c:manualLayout>
      </c:layout>
      <c:overlay val="0"/>
      <c:spPr>
        <a:noFill/>
        <a:ln w="9525">
          <a:noFill/>
        </a:ln>
      </c:spPr>
    </c:title>
    <c:plotArea>
      <c:layout/>
      <c:scatterChart>
        <c:scatterStyle val="smoothMarker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i</c:v>
                </c:pt>
              </c:strCache>
            </c:strRef>
          </c:tx>
          <c:spPr>
            <a:ln w="19050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rgbClr val="5B9BD5"/>
                </a:solidFill>
                <a:prstDash val="solid"/>
              </a:ln>
            </c:spPr>
          </c:marker>
          <c:xVal>
            <c:multiLvlStrRef>
              <c:f>Sheet1!$B$19:$B$26</c:f>
              <c:multiLvlStrCache>
                <c:ptCount val="8"/>
                <c:lvl>
                  <c:pt idx="0">
                    <c:v>6</c:v>
                  </c:pt>
                  <c:pt idx="1">
                    <c:v>12</c:v>
                  </c:pt>
                  <c:pt idx="2">
                    <c:v>18</c:v>
                  </c:pt>
                  <c:pt idx="3">
                    <c:v>24</c:v>
                  </c:pt>
                  <c:pt idx="4">
                    <c:v>30</c:v>
                  </c:pt>
                  <c:pt idx="5">
                    <c:v>36</c:v>
                  </c:pt>
                  <c:pt idx="6">
                    <c:v>42</c:v>
                  </c:pt>
                  <c:pt idx="7">
                    <c:v>48</c:v>
                  </c:pt>
                </c:lvl>
              </c:multiLvlStrCache>
            </c:multiLvlStrRef>
          </c:xVal>
          <c:yVal>
            <c:numRef>
              <c:f>Sheet1!$C$19:$C$26</c:f>
              <c:numCache>
                <c:formatCode>General</c:formatCode>
                <c:ptCount val="8"/>
                <c:pt idx="0">
                  <c:v>10.0</c:v>
                </c:pt>
                <c:pt idx="1">
                  <c:v>30.0</c:v>
                </c:pt>
                <c:pt idx="2">
                  <c:v>68.0</c:v>
                </c:pt>
                <c:pt idx="3">
                  <c:v>50.0</c:v>
                </c:pt>
                <c:pt idx="4">
                  <c:v>40.0</c:v>
                </c:pt>
                <c:pt idx="5">
                  <c:v>31.0</c:v>
                </c:pt>
                <c:pt idx="6">
                  <c:v>23.0</c:v>
                </c:pt>
                <c:pt idx="7">
                  <c:v>30.0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Sheet1!$G$18</c:f>
              <c:strCache>
                <c:ptCount val="1"/>
                <c:pt idx="0">
                  <c:v>o</c:v>
                </c:pt>
              </c:strCache>
            </c:strRef>
          </c:tx>
          <c:spPr>
            <a:ln w="19050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w="9525">
                <a:solidFill>
                  <a:srgbClr val="ED7D31"/>
                </a:solidFill>
                <a:prstDash val="solid"/>
              </a:ln>
            </c:spPr>
          </c:marker>
          <c:xVal>
            <c:multiLvlStrRef>
              <c:f>Sheet1!$B$19:$B$26</c:f>
              <c:multiLvlStrCache>
                <c:ptCount val="8"/>
                <c:lvl>
                  <c:pt idx="0">
                    <c:v>6</c:v>
                  </c:pt>
                  <c:pt idx="1">
                    <c:v>12</c:v>
                  </c:pt>
                  <c:pt idx="2">
                    <c:v>18</c:v>
                  </c:pt>
                  <c:pt idx="3">
                    <c:v>24</c:v>
                  </c:pt>
                  <c:pt idx="4">
                    <c:v>30</c:v>
                  </c:pt>
                  <c:pt idx="5">
                    <c:v>36</c:v>
                  </c:pt>
                  <c:pt idx="6">
                    <c:v>42</c:v>
                  </c:pt>
                  <c:pt idx="7">
                    <c:v>48</c:v>
                  </c:pt>
                </c:lvl>
              </c:multiLvlStrCache>
            </c:multiLvlStrRef>
          </c:xVal>
          <c:yVal>
            <c:numRef>
              <c:f>Sheet1!$G$19:$G$26</c:f>
              <c:numCache>
                <c:formatCode>General</c:formatCode>
                <c:ptCount val="8"/>
                <c:pt idx="0">
                  <c:v>10.0</c:v>
                </c:pt>
                <c:pt idx="1">
                  <c:v>12.498011137629277</c:v>
                </c:pt>
                <c:pt idx="2">
                  <c:v>25.5984035938126</c:v>
                </c:pt>
                <c:pt idx="3">
                  <c:v>43.58961906215981</c:v>
                </c:pt>
                <c:pt idx="4">
                  <c:v>45.40046119637152</c:v>
                </c:pt>
                <c:pt idx="5">
                  <c:v>41.698570410513994</c:v>
                </c:pt>
                <c:pt idx="6">
                  <c:v>35.59264976905943</c:v>
                </c:pt>
                <c:pt idx="7">
                  <c:v>30.456142321616582</c:v>
                </c:pt>
              </c:numCache>
            </c:numRef>
          </c:yVal>
          <c:smooth val="1"/>
        </c:ser>
        <c:dLbls>
          <c:spPr>
            <a:noFill/>
            <a:ln w="9525">
              <a:noFill/>
            </a:ln>
          </c:spPr>
          <c:showCatName val="0"/>
          <c:showLegendKey val="0"/>
          <c:showPercent val="0"/>
          <c:showSerName val="0"/>
          <c:showVal val="0"/>
          <c:separator>,</c:separator>
        </c:dLbls>
        <c:axId val="154639898"/>
        <c:axId val="154639888"/>
      </c:scatterChart>
      <c:valAx>
        <c:axId val="154639898"/>
        <c:scaling>
          <c:orientation val="minMax"/>
        </c:scaling>
        <c:delete val="0"/>
        <c:axPos val="b"/>
        <c:numFmt formatCode="General" sourceLinked="1"/>
        <c:majorGridlines>
          <c:spPr>
            <a:ln w="9525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noFill/>
          <a:ln w="952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  <c:crossAx val="154639888"/>
        <c:crosses val="autoZero"/>
        <c:lblOffset val="0"/>
        <c:noMultiLvlLbl val="0"/>
      </c:valAx>
      <c:valAx>
        <c:axId val="154639888"/>
        <c:scaling>
          <c:orientation val="minMax"/>
        </c:scaling>
        <c:delete val="0"/>
        <c:axPos val="l"/>
        <c:numFmt formatCode="General" sourceLinked="1"/>
        <c:majorGridlines>
          <c:spPr>
            <a:ln w="9525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noFill/>
          <a:ln w="952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  <c:crossAx val="154639898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</c:legendEntry>
      <c:legendEntry>
        <c:idx val="1"/>
        <c:txPr>
          <a:bodyPr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</c:legendEntry>
      <c:overlay val="0"/>
      <c:spPr>
        <a:noFill/>
        <a:ln w="952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rgbClr val="D9D9D9"/>
      </a:solidFill>
      <a:prstDash val="solid"/>
    </a:ln>
  </c:spPr>
  <c:txPr>
    <a:bodyPr/>
    <a:lstStyle/>
    <a:p>
      <a:pPr>
        <a:defRPr sz="1000" b="0" i="0" u="none" strike="noStrike">
          <a:solidFill>
            <a:srgbClr val="000000"/>
          </a:solidFill>
        </a:defRPr>
      </a:pPr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</mc:AlternateContent>
  <c:chart>
    <c:autoTitleDeleted val="0"/>
    <c:title>
      <c:txPr>
        <a:bodyPr rot="0" vert="horz"/>
        <a:lstStyle/>
        <a:p>
          <a:pPr>
            <a:defRPr sz="1400" b="0" i="0" u="none" strike="noStrike">
              <a:solidFill>
                <a:srgbClr val="595959"/>
              </a:solidFill>
            </a:defRPr>
          </a:pPr>
        </a:p>
      </c:txPr>
      <c:overlay val="0"/>
      <c:spPr>
        <a:noFill/>
        <a:ln w="9525">
          <a:noFill/>
        </a:ln>
      </c:spPr>
    </c:title>
    <c:plotArea>
      <c:layout/>
      <c:scatterChart>
        <c:scatterStyle val="smoothMarker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i</c:v>
                </c:pt>
              </c:strCache>
            </c:strRef>
          </c:tx>
          <c:spPr>
            <a:ln w="19050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rgbClr val="5B9BD5"/>
                </a:solidFill>
                <a:prstDash val="solid"/>
              </a:ln>
            </c:spPr>
          </c:marker>
          <c:xVal>
            <c:multiLvlStrRef>
              <c:f>Sheet1!$B$32:$B$39</c:f>
              <c:multiLvlStrCache>
                <c:ptCount val="8"/>
                <c:lvl>
                  <c:pt idx="0">
                    <c:v>6</c:v>
                  </c:pt>
                  <c:pt idx="1">
                    <c:v>12</c:v>
                  </c:pt>
                  <c:pt idx="2">
                    <c:v>18</c:v>
                  </c:pt>
                  <c:pt idx="3">
                    <c:v>24</c:v>
                  </c:pt>
                  <c:pt idx="4">
                    <c:v>30</c:v>
                  </c:pt>
                  <c:pt idx="5">
                    <c:v>36</c:v>
                  </c:pt>
                  <c:pt idx="6">
                    <c:v>42</c:v>
                  </c:pt>
                  <c:pt idx="7">
                    <c:v>48</c:v>
                  </c:pt>
                </c:lvl>
              </c:multiLvlStrCache>
            </c:multiLvlStrRef>
          </c:xVal>
          <c:yVal>
            <c:numRef>
              <c:f>Sheet1!$C$32:$C$39</c:f>
              <c:numCache>
                <c:formatCode>General</c:formatCode>
                <c:ptCount val="8"/>
                <c:pt idx="0">
                  <c:v>10.0</c:v>
                </c:pt>
                <c:pt idx="1">
                  <c:v>30.0</c:v>
                </c:pt>
                <c:pt idx="2">
                  <c:v>68.0</c:v>
                </c:pt>
                <c:pt idx="3">
                  <c:v>50.0</c:v>
                </c:pt>
                <c:pt idx="4">
                  <c:v>40.0</c:v>
                </c:pt>
                <c:pt idx="5">
                  <c:v>31.0</c:v>
                </c:pt>
                <c:pt idx="6">
                  <c:v>23.0</c:v>
                </c:pt>
                <c:pt idx="7">
                  <c:v>30.0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o</c:v>
                </c:pt>
              </c:strCache>
            </c:strRef>
          </c:tx>
          <c:spPr>
            <a:ln w="19050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w="9525">
                <a:solidFill>
                  <a:srgbClr val="ED7D31"/>
                </a:solidFill>
                <a:prstDash val="solid"/>
              </a:ln>
            </c:spPr>
          </c:marker>
          <c:xVal>
            <c:multiLvlStrRef>
              <c:f>Sheet1!$B$32:$B$39</c:f>
              <c:multiLvlStrCache>
                <c:ptCount val="8"/>
                <c:lvl>
                  <c:pt idx="0">
                    <c:v>6</c:v>
                  </c:pt>
                  <c:pt idx="1">
                    <c:v>12</c:v>
                  </c:pt>
                  <c:pt idx="2">
                    <c:v>18</c:v>
                  </c:pt>
                  <c:pt idx="3">
                    <c:v>24</c:v>
                  </c:pt>
                  <c:pt idx="4">
                    <c:v>30</c:v>
                  </c:pt>
                  <c:pt idx="5">
                    <c:v>36</c:v>
                  </c:pt>
                  <c:pt idx="6">
                    <c:v>42</c:v>
                  </c:pt>
                  <c:pt idx="7">
                    <c:v>48</c:v>
                  </c:pt>
                </c:lvl>
              </c:multiLvlStrCache>
            </c:multiLvlStrRef>
          </c:xVal>
          <c:yVal>
            <c:numRef>
              <c:f>Sheet1!$G$32:$G$39</c:f>
              <c:numCache>
                <c:formatCode>General</c:formatCode>
                <c:ptCount val="8"/>
                <c:pt idx="0">
                  <c:v>10.0</c:v>
                </c:pt>
                <c:pt idx="1">
                  <c:v>14.285714285714286</c:v>
                </c:pt>
                <c:pt idx="2">
                  <c:v>29.16326530612245</c:v>
                </c:pt>
                <c:pt idx="3">
                  <c:v>41.950437317784264</c:v>
                </c:pt>
                <c:pt idx="4">
                  <c:v>43.25739275301958</c:v>
                </c:pt>
                <c:pt idx="5">
                  <c:v>39.93279585886833</c:v>
                </c:pt>
                <c:pt idx="6">
                  <c:v>34.390169062210475</c:v>
                </c:pt>
                <c:pt idx="7">
                  <c:v>31.008668035548844</c:v>
                </c:pt>
              </c:numCache>
            </c:numRef>
          </c:yVal>
          <c:smooth val="1"/>
        </c:ser>
        <c:dLbls>
          <c:spPr>
            <a:noFill/>
            <a:ln w="9525">
              <a:noFill/>
            </a:ln>
          </c:spPr>
          <c:showCatName val="0"/>
          <c:showLegendKey val="0"/>
          <c:showPercent val="0"/>
          <c:showSerName val="0"/>
          <c:showVal val="0"/>
          <c:separator>,</c:separator>
        </c:dLbls>
        <c:axId val="803960543"/>
        <c:axId val="803960533"/>
      </c:scatterChart>
      <c:valAx>
        <c:axId val="803960543"/>
        <c:scaling>
          <c:orientation val="minMax"/>
        </c:scaling>
        <c:delete val="0"/>
        <c:axPos val="b"/>
        <c:numFmt formatCode="General" sourceLinked="1"/>
        <c:majorGridlines>
          <c:spPr>
            <a:ln w="9525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noFill/>
          <a:ln w="952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  <c:crossAx val="803960533"/>
        <c:crosses val="autoZero"/>
        <c:lblOffset val="0"/>
        <c:noMultiLvlLbl val="0"/>
      </c:valAx>
      <c:valAx>
        <c:axId val="803960533"/>
        <c:scaling>
          <c:orientation val="minMax"/>
        </c:scaling>
        <c:delete val="0"/>
        <c:axPos val="l"/>
        <c:numFmt formatCode="General" sourceLinked="1"/>
        <c:majorGridlines>
          <c:spPr>
            <a:ln w="9525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noFill/>
          <a:ln w="9525">
            <a:solidFill>
              <a:srgbClr val="BFBFBF"/>
            </a:solidFill>
            <a:prstDash val="solid"/>
          </a:ln>
        </c:spPr>
        <c:txPr>
          <a:bodyPr rot="-60000000"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  <c:crossAx val="803960543"/>
        <c:crosses val="autoZero"/>
        <c:crossBetween val="midCat"/>
      </c:valAx>
      <c:spPr>
        <a:noFill/>
        <a:ln w="9525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</c:legendEntry>
      <c:legendEntry>
        <c:idx val="1"/>
        <c:txPr>
          <a:bodyPr/>
          <a:lstStyle/>
          <a:p>
            <a:pPr>
              <a:defRPr sz="900" b="0" i="0" u="none" strike="noStrike">
                <a:solidFill>
                  <a:srgbClr val="595959"/>
                </a:solidFill>
              </a:defRPr>
            </a:pPr>
          </a:p>
        </c:txPr>
      </c:legendEntry>
      <c:overlay val="0"/>
      <c:spPr>
        <a:noFill/>
        <a:ln w="952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rgbClr val="D9D9D9"/>
      </a:solidFill>
      <a:prstDash val="solid"/>
    </a:ln>
  </c:spPr>
  <c:txPr>
    <a:bodyPr/>
    <a:lstStyle/>
    <a:p>
      <a:pPr>
        <a:defRPr sz="1000" b="0" i="0" u="none" strike="noStrike">
          <a:solidFill>
            <a:srgbClr val="000000"/>
          </a:solidFill>
        </a:defRPr>
      </a:pPr>
    </a:p>
  </c:txPr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513906</xdr:colOff>
      <xdr:row>14</xdr:row>
      <xdr:rowOff>151804</xdr:rowOff>
    </xdr:from>
    <xdr:to>
      <xdr:col>17</xdr:col>
      <xdr:colOff>209106</xdr:colOff>
      <xdr:row>29</xdr:row>
      <xdr:rowOff>37951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495004</xdr:colOff>
      <xdr:row>30</xdr:row>
      <xdr:rowOff>113853</xdr:rowOff>
    </xdr:from>
    <xdr:to>
      <xdr:col>17</xdr:col>
      <xdr:colOff>190204</xdr:colOff>
      <xdr:row>45</xdr:row>
      <xdr:rowOff>0</xdr:rowOff>
    </xdr:to>
    <xdr:graphicFrame macro="">
      <xdr:nvGraphicFramePr>
        <xdr:cNvPr name="图表 2" id="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Times New Roman" script="Arab"/>
        <a:font typeface="Times New Roman" script="Hebr"/>
        <a:font typeface="Tahoma" script="Thai"/>
        <a:font typeface="Nyala" script="Ethi"/>
        <a:font typeface="Vrinda" script="Beng"/>
        <a:font typeface="Shruti" script="Gujr"/>
        <a:font typeface="MoolBoran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Times New Roman" script="Viet"/>
        <a:font typeface="Microsoft Uighur" script="Uigh"/>
        <a:font typeface="Sylfaen" script="Geor"/>
      </a:majorFont>
      <a:minorFont>
        <a:latin typeface="Calibri"/>
        <a:ea typeface=""/>
        <a:cs typeface=""/>
        <a:font typeface="ＭＳ Ｐゴシック" script="Jpan"/>
        <a:font typeface="맑은 고딕" script="Hang"/>
        <a:font typeface="宋体" script="Hans"/>
        <a:font typeface="新細明體" script="Hant"/>
        <a:font typeface="Arial" script="Arab"/>
        <a:font typeface="Arial" script="Hebr"/>
        <a:font typeface="Tahoma" script="Thai"/>
        <a:font typeface="Nyala" script="Ethi"/>
        <a:font typeface="Vrinda" script="Beng"/>
        <a:font typeface="Shruti" script="Gujr"/>
        <a:font typeface="DaunPenh" script="Khmr"/>
        <a:font typeface="Tunga" script="Knda"/>
        <a:font typeface="Raavi" script="Guru"/>
        <a:font typeface="Euphemia" script="Cans"/>
        <a:font typeface="Plantagenet Cherokee" script="Cher"/>
        <a:font typeface="Microsoft Yi Baiti" script="Yiii"/>
        <a:font typeface="Microsoft Himalaya" script="Tibt"/>
        <a:font typeface="MV Boli" script="Thaa"/>
        <a:font typeface="Mangal" script="Deva"/>
        <a:font typeface="Gautami" script="Telu"/>
        <a:font typeface="Latha" script="Taml"/>
        <a:font typeface="Estrangelo Edessa" script="Syrc"/>
        <a:font typeface="Kalinga" script="Orya"/>
        <a:font typeface="Kartika" script="Mlym"/>
        <a:font typeface="DokChampa" script="Laoo"/>
        <a:font typeface="Iskoola Pota" script="Sinh"/>
        <a:font typeface="Mongolian Baiti" script="Mong"/>
        <a:font typeface="Arial" script="Viet"/>
        <a:font typeface="Microsoft Uighur" script="Uigh"/>
        <a:font typeface="Sylfaen" script="Geo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Q42"/>
  <sheetViews>
    <sheetView tabSelected="1" workbookViewId="0" topLeftCell="A26">
      <selection activeCell="A44" sqref="A44"/>
    </sheetView>
  </sheetViews>
  <sheetFormatPr defaultRowHeight="15.0"/>
  <cols>
    <col min="5" max="5" customWidth="1" width="13.140625" style="0"/>
    <col min="257" max="16384" width="9" style="0" hidden="0"/>
  </cols>
  <sheetData>
    <row r="1" spans="8:8">
      <c r="A1">
        <v>1.0</v>
      </c>
      <c r="B1" s="1"/>
      <c r="C1" s="2"/>
      <c r="D1" s="2"/>
      <c r="E1" s="2"/>
      <c r="F1" s="2"/>
      <c r="G1" s="2"/>
      <c r="H1" s="2"/>
      <c r="I1" s="3"/>
      <c r="J1" s="4"/>
      <c r="K1" s="5" t="s">
        <v>6</v>
      </c>
      <c r="L1">
        <v>1125.0</v>
      </c>
      <c r="M1" t="s">
        <v>10</v>
      </c>
      <c r="N1" t="s">
        <v>3</v>
      </c>
      <c r="O1" t="s">
        <v>4</v>
      </c>
      <c r="P1" t="s">
        <v>5</v>
      </c>
    </row>
    <row r="2" spans="8:8">
      <c r="B2" s="6" t="s">
        <v>0</v>
      </c>
      <c r="C2" s="7"/>
      <c r="D2" s="7"/>
      <c r="E2" s="7"/>
      <c r="F2" s="7"/>
      <c r="G2" s="7"/>
      <c r="H2" s="7"/>
      <c r="I2" s="8"/>
      <c r="J2" s="9"/>
      <c r="K2" s="5" t="s">
        <v>7</v>
      </c>
      <c r="L2">
        <v>86400.0</v>
      </c>
      <c r="M2">
        <f>L1/L3</f>
        <v>1250.0</v>
      </c>
      <c r="N2">
        <f>(((L2/M2)-(2*L4))/((2*(1-L4))+(L2/M2)))</f>
        <v>0.9714774671990872</v>
      </c>
      <c r="O2">
        <f>(((L2/M2)+(2*L4))/((2*(1-L4))+(L2/M2)))</f>
        <v>1.0</v>
      </c>
      <c r="P2">
        <f>(((2*(1-L4))-(L3*(L2/L1)))/((2*(1-L4))+(L2/M2)))</f>
        <v>-0.9714774671990872</v>
      </c>
    </row>
    <row r="3" spans="8:8" ht="15.0" customHeight="1">
      <c r="B3" s="10" t="s">
        <v>1</v>
      </c>
      <c r="C3" s="11"/>
      <c r="D3" s="11"/>
      <c r="E3" s="11"/>
      <c r="F3" s="11"/>
      <c r="G3" s="11"/>
      <c r="H3" s="11"/>
      <c r="I3" s="12"/>
      <c r="J3" s="9"/>
      <c r="K3" s="5" t="s">
        <v>8</v>
      </c>
      <c r="L3">
        <v>0.9</v>
      </c>
    </row>
    <row r="4" spans="8:8">
      <c r="B4" s="13" t="s">
        <v>2</v>
      </c>
      <c r="C4" s="14"/>
      <c r="D4" s="14">
        <v>0.0</v>
      </c>
      <c r="E4" s="14">
        <v>1.0</v>
      </c>
      <c r="F4" s="14">
        <v>2.0</v>
      </c>
      <c r="G4" s="14">
        <v>3.0</v>
      </c>
      <c r="H4" s="14">
        <v>4.0</v>
      </c>
      <c r="I4" s="14">
        <v>5.0</v>
      </c>
      <c r="J4" s="14">
        <v>6.0</v>
      </c>
      <c r="K4" s="15" t="s">
        <v>9</v>
      </c>
      <c r="L4" s="15">
        <v>0.5</v>
      </c>
    </row>
    <row r="5" spans="8:8">
      <c r="B5" s="16"/>
      <c r="C5" s="14">
        <v>0.0</v>
      </c>
      <c r="D5" s="14">
        <v>3.2</v>
      </c>
      <c r="E5" s="14">
        <v>3.3</v>
      </c>
      <c r="F5" s="14">
        <v>3.5</v>
      </c>
      <c r="G5" s="14">
        <v>3.52</v>
      </c>
      <c r="H5" s="14">
        <v>3.63</v>
      </c>
      <c r="I5" s="14">
        <v>3.93</v>
      </c>
      <c r="J5" s="14">
        <v>4.7</v>
      </c>
      <c r="K5" s="17"/>
    </row>
    <row r="6" spans="8:8">
      <c r="B6" s="16"/>
      <c r="C6" s="14">
        <v>1.0</v>
      </c>
      <c r="D6" s="14">
        <v>3.32</v>
      </c>
      <c r="E6" s="14">
        <f>($N$2*D6)+($O$2*D5)+($P$2*E5)</f>
        <v>3.2194295493439817</v>
      </c>
      <c r="F6" s="14">
        <f t="shared" si="0" ref="F6:J6">($N$2*E6)+($O$2*E5)+($P$2*F5)</f>
        <v>3.027432129225785</v>
      </c>
      <c r="G6" s="14">
        <f t="shared" si="0"/>
        <v>3.0214814124766183</v>
      </c>
      <c r="H6" s="14">
        <f t="shared" si="0"/>
        <v>2.928837903849219</v>
      </c>
      <c r="I6" s="14">
        <f t="shared" si="0"/>
        <v>2.65739358257571</v>
      </c>
      <c r="J6" s="14">
        <f t="shared" si="0"/>
        <v>1.9456538911160495</v>
      </c>
      <c r="K6" s="17"/>
    </row>
    <row r="7" spans="8:8">
      <c r="B7" s="16"/>
      <c r="C7" s="14">
        <v>2.0</v>
      </c>
      <c r="D7" s="14">
        <v>3.44</v>
      </c>
      <c r="E7" s="14">
        <f t="shared" si="1" ref="E7:E11">($N$2*D7)+($O$2*D6)+($P$2*E6)</f>
        <v>3.5342792227422697</v>
      </c>
      <c r="F7" s="14">
        <f t="shared" si="2" ref="F7:F11">($N$2*E7)+($O$2*E6)+($P$2*F6)</f>
        <v>3.711820080010595</v>
      </c>
      <c r="G7" s="14">
        <f t="shared" si="3" ref="G7:G11">($N$2*F7)+($O$2*F6)+($P$2*G6)</f>
        <v>3.6980805894712847</v>
      </c>
      <c r="H7" s="14">
        <f t="shared" si="4" ref="H7:H11">($N$2*G7)+($O$2*G6)+($P$2*H6)</f>
        <v>3.7687833483661657</v>
      </c>
      <c r="I7" s="14">
        <f t="shared" si="5" ref="I7:I11">($N$2*H7)+($O$2*H6)+($P$2*I6)</f>
        <v>4.008528018590318</v>
      </c>
      <c r="J7" s="14">
        <f t="shared" si="6" ref="J7:J11">($N$2*I7)+($O$2*I6)+($P$2*J6)</f>
        <v>4.6614293150849395</v>
      </c>
      <c r="K7" s="17"/>
    </row>
    <row r="8" spans="8:8">
      <c r="B8" s="16"/>
      <c r="C8" s="14">
        <v>3.0</v>
      </c>
      <c r="D8" s="14">
        <v>3.56</v>
      </c>
      <c r="E8" s="14">
        <f t="shared" si="1"/>
        <v>3.4649871555447316</v>
      </c>
      <c r="F8" s="14">
        <f t="shared" si="2"/>
        <v>3.29448659846083</v>
      </c>
      <c r="G8" s="14">
        <f t="shared" si="3"/>
        <v>3.3197376118469872</v>
      </c>
      <c r="H8" s="14">
        <f t="shared" si="4"/>
        <v>3.2618427747010847</v>
      </c>
      <c r="I8" s="14">
        <f t="shared" si="5"/>
        <v>3.043395458837721</v>
      </c>
      <c r="J8" s="14">
        <f t="shared" si="6"/>
        <v>2.436644586080898</v>
      </c>
      <c r="K8" s="17"/>
    </row>
    <row r="9" spans="8:8">
      <c r="B9" s="16"/>
      <c r="C9" s="14">
        <v>4.0</v>
      </c>
      <c r="D9" s="14">
        <v>3.68</v>
      </c>
      <c r="E9" s="14">
        <f t="shared" si="1"/>
        <v>3.7688801335466757</v>
      </c>
      <c r="F9" s="14">
        <f t="shared" si="2"/>
        <v>3.9258497854655503</v>
      </c>
      <c r="G9" s="14">
        <f t="shared" si="3"/>
        <v>3.883310917726325</v>
      </c>
      <c r="H9" s="14">
        <f t="shared" si="4"/>
        <v>3.9234799093780675</v>
      </c>
      <c r="I9" s="14">
        <f t="shared" si="5"/>
        <v>4.116824987633322</v>
      </c>
      <c r="J9" s="14">
        <f>($N$2*I9)+($O$2*I8)+($P$2*J8)</f>
        <v>4.675652859775416</v>
      </c>
      <c r="K9" s="17"/>
    </row>
    <row r="10" spans="8:8">
      <c r="B10" s="16"/>
      <c r="C10" s="14">
        <v>5.0</v>
      </c>
      <c r="D10" s="14">
        <v>3.8</v>
      </c>
      <c r="E10" s="14">
        <f t="shared" si="1"/>
        <v>3.7102322490416486</v>
      </c>
      <c r="F10" s="14">
        <f t="shared" si="2"/>
        <v>3.5594125553778766</v>
      </c>
      <c r="G10" s="14">
        <f t="shared" si="3"/>
        <v>3.611189824781348</v>
      </c>
      <c r="H10" s="14">
        <f t="shared" si="4"/>
        <v>3.5799281373109153</v>
      </c>
      <c r="I10" s="14">
        <f t="shared" si="5"/>
        <v>3.4018967170796888</v>
      </c>
      <c r="J10" s="14">
        <f t="shared" si="6"/>
        <v>2.879399596297998</v>
      </c>
      <c r="K10" s="17"/>
    </row>
    <row r="11" spans="8:8">
      <c r="B11" s="18"/>
      <c r="C11" s="14">
        <v>6.0</v>
      </c>
      <c r="D11" s="14">
        <v>3.92</v>
      </c>
      <c r="E11" s="14">
        <f t="shared" si="1"/>
        <v>4.003784643401067</v>
      </c>
      <c r="F11" s="14">
        <f t="shared" si="2"/>
        <v>4.141929719608387</v>
      </c>
      <c r="G11" s="14">
        <f t="shared" si="3"/>
        <v>4.075014404145959</v>
      </c>
      <c r="H11" s="14">
        <f t="shared" si="4"/>
        <v>4.092154977331308</v>
      </c>
      <c r="I11" s="14">
        <f t="shared" si="5"/>
        <v>4.2504984836934065</v>
      </c>
      <c r="J11" s="14">
        <f t="shared" si="6"/>
        <v>4.733888391486067</v>
      </c>
      <c r="K11" s="17"/>
    </row>
    <row r="17" spans="8:8">
      <c r="A17">
        <v>2.0</v>
      </c>
    </row>
    <row r="18" spans="8:8">
      <c r="B18" t="s">
        <v>11</v>
      </c>
      <c r="C18" t="s">
        <v>1</v>
      </c>
      <c r="D18" t="s">
        <v>12</v>
      </c>
      <c r="E18" t="s">
        <v>13</v>
      </c>
      <c r="F18" t="s">
        <v>14</v>
      </c>
      <c r="G18" t="s">
        <v>15</v>
      </c>
      <c r="K18" t="s">
        <v>10</v>
      </c>
      <c r="L18">
        <v>11.0</v>
      </c>
      <c r="N18" t="s">
        <v>3</v>
      </c>
      <c r="O18" t="s">
        <v>4</v>
      </c>
      <c r="P18" t="s">
        <v>5</v>
      </c>
    </row>
    <row r="19" spans="8:8">
      <c r="B19">
        <v>6.0</v>
      </c>
      <c r="C19">
        <v>10.0</v>
      </c>
      <c r="G19">
        <v>10.0</v>
      </c>
      <c r="K19" t="s">
        <v>9</v>
      </c>
      <c r="L19">
        <v>0.13</v>
      </c>
      <c r="N19">
        <f>(((L20/L18)-(2*L19))/((2*(1-L19))+(L20/L18)))</f>
        <v>0.1249005568814638</v>
      </c>
      <c r="O19">
        <f>(((L20/L18)+(2*L19))/((2*(1-L19))+(L20/L18)))</f>
        <v>0.35242641209228326</v>
      </c>
      <c r="P19">
        <f>(((2*(1-L19))-(L22*(L20/L21)))/((2*(1-L19))+(L20/L18)))</f>
        <v>0.5226730310262531</v>
      </c>
    </row>
    <row r="20" spans="8:8">
      <c r="B20">
        <v>12.0</v>
      </c>
      <c r="C20">
        <v>30.0</v>
      </c>
      <c r="D20">
        <f>$N$19*C20</f>
        <v>3.747016706443914</v>
      </c>
      <c r="E20">
        <f>$O$19*C19</f>
        <v>3.5242641209228327</v>
      </c>
      <c r="F20">
        <f>$P$19*G19</f>
        <v>5.22673031026253</v>
      </c>
      <c r="G20">
        <f>D20+E20+F20</f>
        <v>12.498011137629277</v>
      </c>
      <c r="K20" t="s">
        <v>7</v>
      </c>
      <c r="L20">
        <v>6.0</v>
      </c>
    </row>
    <row r="21" spans="8:8">
      <c r="B21">
        <v>18.0</v>
      </c>
      <c r="C21">
        <v>68.0</v>
      </c>
      <c r="D21">
        <f t="shared" si="7" ref="D21:D26">$N$19*C21</f>
        <v>8.493237867939538</v>
      </c>
      <c r="E21">
        <f t="shared" si="8" ref="E21:E26">$O$19*C20</f>
        <v>10.572792362768498</v>
      </c>
      <c r="F21">
        <f t="shared" si="9" ref="F21:F26">$P$19*G20</f>
        <v>6.532373363104563</v>
      </c>
      <c r="G21">
        <f>D21+E21+F21</f>
        <v>25.5984035938126</v>
      </c>
      <c r="K21" t="s">
        <v>6</v>
      </c>
      <c r="L21">
        <v>3.0</v>
      </c>
    </row>
    <row r="22" spans="8:8">
      <c r="B22">
        <v>24.0</v>
      </c>
      <c r="C22">
        <v>50.0</v>
      </c>
      <c r="D22">
        <f t="shared" si="7"/>
        <v>6.24502784407319</v>
      </c>
      <c r="E22">
        <f t="shared" si="8"/>
        <v>23.964996022275262</v>
      </c>
      <c r="F22">
        <f t="shared" si="9"/>
        <v>13.37959519581136</v>
      </c>
      <c r="G22">
        <f>D22+E22+F22</f>
        <v>43.58961906215981</v>
      </c>
      <c r="K22" t="s">
        <v>8</v>
      </c>
      <c r="L22">
        <f>L21/L18</f>
        <v>0.2727272727272727</v>
      </c>
    </row>
    <row r="23" spans="8:8">
      <c r="B23">
        <f>B22+6</f>
        <v>30.0</v>
      </c>
      <c r="C23">
        <v>40.0</v>
      </c>
      <c r="D23">
        <f t="shared" si="7"/>
        <v>4.996022275258552</v>
      </c>
      <c r="E23">
        <f t="shared" si="8"/>
        <v>17.621320604614162</v>
      </c>
      <c r="F23">
        <f t="shared" si="9"/>
        <v>22.783118316498808</v>
      </c>
      <c r="G23">
        <f t="shared" si="10" ref="G23:G26">D23+E23+F23</f>
        <v>45.40046119637152</v>
      </c>
    </row>
    <row r="24" spans="8:8">
      <c r="B24">
        <f t="shared" si="11" ref="B24:B25">B23+6</f>
        <v>36.0</v>
      </c>
      <c r="C24">
        <v>31.0</v>
      </c>
      <c r="D24">
        <f t="shared" si="7"/>
        <v>3.871917263325378</v>
      </c>
      <c r="E24">
        <f t="shared" si="8"/>
        <v>14.09705648369133</v>
      </c>
      <c r="F24">
        <f t="shared" si="9"/>
        <v>23.72959666349729</v>
      </c>
      <c r="G24">
        <f t="shared" si="10"/>
        <v>41.698570410513994</v>
      </c>
    </row>
    <row r="25" spans="8:8">
      <c r="B25">
        <f t="shared" si="11"/>
        <v>42.0</v>
      </c>
      <c r="C25">
        <v>23.0</v>
      </c>
      <c r="D25">
        <f t="shared" si="7"/>
        <v>2.8727128082736675</v>
      </c>
      <c r="E25">
        <f t="shared" si="8"/>
        <v>10.925218774860781</v>
      </c>
      <c r="F25">
        <f t="shared" si="9"/>
        <v>21.794718185924978</v>
      </c>
      <c r="G25">
        <f t="shared" si="10"/>
        <v>35.59264976905943</v>
      </c>
    </row>
    <row r="26" spans="8:8">
      <c r="B26">
        <f>B25+6</f>
        <v>48.0</v>
      </c>
      <c r="C26">
        <v>30.0</v>
      </c>
      <c r="D26">
        <f t="shared" si="7"/>
        <v>3.747016706443914</v>
      </c>
      <c r="E26">
        <f t="shared" si="8"/>
        <v>8.105807478122514</v>
      </c>
      <c r="F26">
        <f t="shared" si="9"/>
        <v>18.603318137050156</v>
      </c>
      <c r="G26">
        <f t="shared" si="10"/>
        <v>30.456142321616582</v>
      </c>
    </row>
    <row r="30" spans="8:8">
      <c r="A30" t="s">
        <v>16</v>
      </c>
    </row>
    <row r="31" spans="8:8">
      <c r="B31" t="s">
        <v>11</v>
      </c>
      <c r="C31" t="s">
        <v>1</v>
      </c>
      <c r="D31" t="s">
        <v>12</v>
      </c>
      <c r="E31" t="s">
        <v>13</v>
      </c>
      <c r="F31" t="s">
        <v>14</v>
      </c>
      <c r="G31" t="s">
        <v>15</v>
      </c>
      <c r="K31" t="s">
        <v>10</v>
      </c>
      <c r="L31">
        <v>11.0</v>
      </c>
      <c r="N31" t="s">
        <v>3</v>
      </c>
      <c r="O31" t="s">
        <v>4</v>
      </c>
      <c r="P31" t="s">
        <v>5</v>
      </c>
    </row>
    <row r="32" spans="8:8">
      <c r="B32">
        <v>6.0</v>
      </c>
      <c r="C32">
        <v>10.0</v>
      </c>
      <c r="G32">
        <v>10.0</v>
      </c>
      <c r="K32" t="s">
        <v>9</v>
      </c>
      <c r="L32">
        <v>0.0</v>
      </c>
      <c r="N32">
        <f>(((L33/L31)-(2*L32))/((2*(1-L32))+(L33/L31)))</f>
        <v>0.21428571428571427</v>
      </c>
      <c r="O32">
        <f>(((L33/L31)+(2*L32))/((2*(1-L32))+(L33/L31)))</f>
        <v>0.21428571428571427</v>
      </c>
      <c r="P32">
        <f>(((2*(1-L32))-(L35*(L33/L34)))/((2*(1-L32))+(L33/L31)))</f>
        <v>0.5714285714285715</v>
      </c>
    </row>
    <row r="33" spans="8:8">
      <c r="B33">
        <v>12.0</v>
      </c>
      <c r="C33">
        <v>30.0</v>
      </c>
      <c r="D33">
        <f>$N$32*C33</f>
        <v>6.428571428571428</v>
      </c>
      <c r="E33">
        <f>$O$32*C32</f>
        <v>2.142857142857143</v>
      </c>
      <c r="F33">
        <f>$P$32*G32</f>
        <v>5.714285714285715</v>
      </c>
      <c r="G33">
        <f>D33+E33+F33</f>
        <v>14.285714285714286</v>
      </c>
      <c r="K33" t="s">
        <v>7</v>
      </c>
      <c r="L33">
        <v>6.0</v>
      </c>
    </row>
    <row r="34" spans="8:8">
      <c r="B34">
        <v>18.0</v>
      </c>
      <c r="C34">
        <v>68.0</v>
      </c>
      <c r="D34">
        <f t="shared" si="12" ref="D34:D39">$N$32*C34</f>
        <v>14.571428571428571</v>
      </c>
      <c r="E34">
        <f t="shared" si="13" ref="E34:E39">$O$32*C33</f>
        <v>6.428571428571428</v>
      </c>
      <c r="F34">
        <f t="shared" si="14" ref="F34:F39">$P$32*G33</f>
        <v>8.163265306122451</v>
      </c>
      <c r="G34">
        <f>D34+E34+F34</f>
        <v>29.16326530612245</v>
      </c>
      <c r="K34" t="s">
        <v>6</v>
      </c>
      <c r="L34">
        <v>3.0</v>
      </c>
    </row>
    <row r="35" spans="8:8">
      <c r="B35">
        <v>24.0</v>
      </c>
      <c r="C35">
        <v>50.0</v>
      </c>
      <c r="D35">
        <f t="shared" si="12"/>
        <v>10.714285714285714</v>
      </c>
      <c r="E35">
        <f t="shared" si="13"/>
        <v>14.571428571428571</v>
      </c>
      <c r="F35">
        <f t="shared" si="14"/>
        <v>16.664723032069976</v>
      </c>
      <c r="G35">
        <f>D35+E35+F35</f>
        <v>41.950437317784264</v>
      </c>
      <c r="K35" t="s">
        <v>8</v>
      </c>
      <c r="L35">
        <f>L34/L31</f>
        <v>0.2727272727272727</v>
      </c>
    </row>
    <row r="36" spans="8:8">
      <c r="B36">
        <f>B35+6</f>
        <v>30.0</v>
      </c>
      <c r="C36">
        <v>40.0</v>
      </c>
      <c r="D36">
        <f t="shared" si="12"/>
        <v>8.571428571428571</v>
      </c>
      <c r="E36">
        <f t="shared" si="13"/>
        <v>10.714285714285714</v>
      </c>
      <c r="F36">
        <f t="shared" si="14"/>
        <v>23.971678467305296</v>
      </c>
      <c r="G36">
        <f>D36+E36+F36</f>
        <v>43.25739275301958</v>
      </c>
    </row>
    <row r="37" spans="8:8">
      <c r="B37">
        <f t="shared" si="15" ref="B37:B38">B36+6</f>
        <v>36.0</v>
      </c>
      <c r="C37">
        <v>31.0</v>
      </c>
      <c r="D37">
        <f t="shared" si="12"/>
        <v>6.642857142857142</v>
      </c>
      <c r="E37">
        <f t="shared" si="13"/>
        <v>8.571428571428571</v>
      </c>
      <c r="F37">
        <f t="shared" si="14"/>
        <v>24.71851014458262</v>
      </c>
      <c r="G37">
        <f>D37+E37+F37</f>
        <v>39.93279585886833</v>
      </c>
    </row>
    <row r="38" spans="8:8">
      <c r="B38">
        <f t="shared" si="15"/>
        <v>42.0</v>
      </c>
      <c r="C38">
        <v>23.0</v>
      </c>
      <c r="D38">
        <f t="shared" si="12"/>
        <v>4.928571428571428</v>
      </c>
      <c r="E38">
        <f t="shared" si="13"/>
        <v>6.642857142857142</v>
      </c>
      <c r="F38">
        <f t="shared" si="14"/>
        <v>22.818740490781906</v>
      </c>
      <c r="G38">
        <f>D38+E38+F38</f>
        <v>34.390169062210475</v>
      </c>
    </row>
    <row r="39" spans="8:8">
      <c r="B39">
        <f>B38+6</f>
        <v>48.0</v>
      </c>
      <c r="C39">
        <v>30.0</v>
      </c>
      <c r="D39">
        <f t="shared" si="12"/>
        <v>6.428571428571428</v>
      </c>
      <c r="E39">
        <f t="shared" si="13"/>
        <v>4.928571428571428</v>
      </c>
      <c r="F39">
        <f t="shared" si="14"/>
        <v>19.65152517840599</v>
      </c>
      <c r="G39">
        <f>D39+E39+F39</f>
        <v>31.008668035548844</v>
      </c>
    </row>
    <row r="41" spans="8:8">
      <c r="A41" t="s">
        <v>19</v>
      </c>
    </row>
    <row r="42" spans="8:8">
      <c r="A42" t="s">
        <v>18</v>
      </c>
    </row>
  </sheetData>
  <mergeCells count="4">
    <mergeCell ref="B1:I1"/>
    <mergeCell ref="B2:I2"/>
    <mergeCell ref="B3:I3"/>
    <mergeCell ref="B4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HP</Company>
  <LinksUpToDate>0</LinksUpToDate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Abdulakeem</dc:creator>
  <cp:lastModifiedBy>Abdulakeem</cp:lastModifiedBy>
  <dcterms:created xsi:type="dcterms:W3CDTF">2020-04-12T13:48:14Z</dcterms:created>
  <dcterms:modified xsi:type="dcterms:W3CDTF">2020-04-12T21:48:06Z</dcterms:modified>
</cp:coreProperties>
</file>