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1" Type="http://schemas.openxmlformats.org/officeDocument/2006/relationships/officeDocument" Target="xl/workbook.xml" TargetMode="Internal" /><Relationship Id="rId2" Type="http://schemas.openxmlformats.org/package/2006/relationships/metadata/core-properties" Target="docProps/core.xml" TargetMode="Internal" /><Relationship Id="rId3" Type="http://schemas.openxmlformats.org/officeDocument/2006/relationships/extended-properties" Target="docProps/app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Sheet1" sheetId="1" r:id="rId1"/>
  </sheets>
  <calcPr/>
</workbook>
</file>

<file path=xl/sharedStrings.xml><?xml version="1.0" encoding="utf-8"?>
<sst xmlns="http://schemas.openxmlformats.org/spreadsheetml/2006/main" uniqueCount="17">
  <si>
    <t>Location,</t>
  </si>
  <si>
    <t>i</t>
  </si>
  <si>
    <r>
      <rPr>
        <sz val="11"/>
        <color rgb="FF333333"/>
        <rFont val="Arial"/>
      </rPr>
      <t>Time, </t>
    </r>
    <r>
      <rPr>
        <b/>
        <sz val="11"/>
        <color rgb="FF333333"/>
        <rFont val="Arial"/>
      </rPr>
      <t>t</t>
    </r>
    <r>
      <rPr>
        <sz val="11"/>
        <color rgb="FF333333"/>
        <rFont val="Arial"/>
      </rPr>
      <t> (day)</t>
    </r>
  </si>
  <si>
    <t>c0</t>
  </si>
  <si>
    <t>c1</t>
  </si>
  <si>
    <t>c2</t>
  </si>
  <si>
    <t>dx</t>
  </si>
  <si>
    <t>dt</t>
  </si>
  <si>
    <t>c</t>
  </si>
  <si>
    <t>x</t>
  </si>
  <si>
    <t>k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</si>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</sst>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.0"/>
      <color rgb="FF000000"/>
      <name val="Calibri"/>
    </font>
    <font>
      <sz val="11.0"/>
      <color rgb="FF333333"/>
      <name val="Arial"/>
    </font>
    <font>
      <b/>
      <sz val="11.0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general" vertical="bottom"/>
      <protection/>
    </xf>
    <xf numFmtId="0" fontId="0" fillId="2" borderId="1" xfId="0" applyFill="1" applyBorder="1" applyAlignment="1">
      <alignment horizontal="general" vertical="bottom"/>
      <protection/>
    </xf>
    <xf numFmtId="0" fontId="0" fillId="2" borderId="2" xfId="0" applyFill="1" applyBorder="1" applyAlignment="1">
      <alignment horizontal="general" vertical="bottom"/>
      <protection/>
    </xf>
    <xf numFmtId="0" fontId="1" fillId="2" borderId="3" xfId="0" applyFont="1" applyFill="1" applyBorder="1" applyAlignment="1">
      <alignment horizontal="general" vertical="center" wrapText="1"/>
      <protection/>
    </xf>
    <xf numFmtId="0" fontId="1" fillId="2" borderId="4" xfId="0" applyFont="1" applyFill="1" applyBorder="1" applyAlignment="1">
      <alignment horizontal="general" vertical="center" wrapText="1"/>
      <protection/>
    </xf>
    <xf numFmtId="0" fontId="0" fillId="2" borderId="0" xfId="0" applyFill="1" applyAlignment="1">
      <alignment horizontal="general" vertical="bottom"/>
      <protection/>
    </xf>
    <xf numFmtId="0" fontId="1" fillId="2" borderId="0" xfId="0" applyFont="1" applyFill="1" applyAlignment="1">
      <alignment horizontal="general" vertical="center" wrapText="1"/>
      <protection/>
    </xf>
    <xf numFmtId="0" fontId="0" fillId="2" borderId="5" xfId="0" applyFill="1" applyBorder="1" applyAlignment="1">
      <alignment horizontal="center" vertical="center" wrapText="1"/>
      <protection/>
    </xf>
    <xf numFmtId="0" fontId="0" fillId="2" borderId="6" xfId="0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 wrapText="1"/>
      <protection/>
    </xf>
    <xf numFmtId="0" fontId="2" fillId="2" borderId="8" xfId="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  <protection/>
    </xf>
    <xf numFmtId="0" fontId="1" fillId="2" borderId="11" xfId="0" applyFont="1" applyFill="1" applyBorder="1" applyAlignment="1">
      <alignment horizontal="general" vertical="center" wrapText="1"/>
      <protection/>
    </xf>
    <xf numFmtId="0" fontId="1" fillId="2" borderId="4" xfId="0" applyFont="1" applyFill="1" applyBorder="1" applyAlignment="1">
      <alignment horizontal="general" vertical="center" wrapText="1"/>
      <protection/>
    </xf>
    <xf numFmtId="0" fontId="1" fillId="2" borderId="12" xfId="0" applyFont="1" applyFill="1" applyBorder="1" applyAlignment="1">
      <alignment horizontal="general" vertical="center" wrapText="1"/>
      <protection/>
    </xf>
    <xf numFmtId="0" fontId="0" fillId="2" borderId="1" xfId="0" applyFill="1" applyBorder="1" applyAlignment="1">
      <alignment horizontal="center" vertical="center" wrapText="1"/>
      <protection/>
    </xf>
    <xf numFmtId="0" fontId="0" fillId="2" borderId="6" xfId="0" applyFill="1" applyBorder="1" applyAlignment="1">
      <alignment horizontal="center" vertical="center" wrapText="1"/>
      <protection/>
    </xf>
    <xf numFmtId="0" fontId="0" fillId="2" borderId="5" xfId="0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  <protection/>
    </xf>
    <xf numFmtId="0" fontId="2" fillId="2" borderId="8" xfId="0" applyFont="1" applyFill="1" applyBorder="1" applyAlignment="1">
      <alignment horizontal="center" vertical="center" wrapText="1"/>
      <protection/>
    </xf>
    <xf numFmtId="0" fontId="1" fillId="2" borderId="12" xfId="0" applyFont="1" applyFill="1" applyBorder="1" applyAlignment="1">
      <alignment horizontal="general" vertical="center" wrapText="1"/>
      <protection/>
    </xf>
    <xf numFmtId="0" fontId="1" fillId="2" borderId="4" xfId="0" applyFont="1" applyFill="1" applyBorder="1" applyAlignment="1">
      <alignment horizontal="general" vertical="center" wrapText="1"/>
      <protection/>
    </xf>
    <xf numFmtId="0" fontId="1" fillId="2" borderId="11" xfId="0" applyFont="1" applyFill="1" applyBorder="1" applyAlignment="1">
      <alignment horizontal="general" vertical="center" wrapText="1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1" Type="http://schemas.openxmlformats.org/officeDocument/2006/relationships/worksheet" Target="worksheets/sheet1.xml" TargetMode="Internal" /><Relationship Id="rId2" Type="http://schemas.openxmlformats.org/officeDocument/2006/relationships/styles" Target="styles.xml" TargetMode="Internal" /><Relationship Id="rId3" Type="http://schemas.openxmlformats.org/officeDocument/2006/relationships/sharedStrings" Target="sharedStrings.xml" TargetMode="Internal" /></Relationships>
</file>

<file path=xl/charts/_rels/chart1.xml.rels><?xml version='1.0' encoding='UTF-8' standalone='yes' ?><Relationships xmlns="http://schemas.openxmlformats.org/package/2006/relationships"><Relationship Id="rId1" Type="http://schemas.openxmlformats.org/officeDocument/2006/relationships/chartUserShapes" Target="../drawings/drawing2.xml" TargetMode="Internal" /></Relationships>
</file>

<file path=xl/charts/_rels/chart2.xml.rels><?xml version='1.0' encoding='UTF-8' standalone='yes' ?><Relationships xmlns="http://schemas.openxmlformats.org/package/2006/relationships"><Relationship Id="rId1" Type="http://schemas.openxmlformats.org/officeDocument/2006/relationships/chartUserShapes" Target="../drawings/drawing3.xml" TargetMode="Interna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G"/>
  <c:roundedCorners val="0"/>
  <c:chart>
    <c:title>
      <c:overlay val="0"/>
      <c:spPr>
        <a:noFill/>
        <a:ln w="3175">
          <a:noFill/>
        </a:ln>
      </c:spPr>
    </c:title>
    <c:autoTitleDeleted val="0"/>
    <c:plotArea>
      <c:scatterChart>
        <c:scatterStyle val="lineMarker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w="3175">
                <a:solidFill>
                  <a:srgbClr val="5b9bd5"/>
                </a:solidFill>
                <a:prstDash val="solid"/>
              </a:ln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6.0</c:v>
                </c:pt>
                <c:pt idx="1">
                  <c:v>12.0</c:v>
                </c:pt>
                <c:pt idx="2">
                  <c:v>18.0</c:v>
                </c:pt>
                <c:pt idx="3">
                  <c:v>24.0</c:v>
                </c:pt>
                <c:pt idx="4">
                  <c:v>30.0</c:v>
                </c:pt>
                <c:pt idx="5">
                  <c:v>36.0</c:v>
                </c:pt>
                <c:pt idx="6">
                  <c:v>42.0</c:v>
                </c:pt>
                <c:pt idx="7">
                  <c:v>48.0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10.0</c:v>
                </c:pt>
                <c:pt idx="1">
                  <c:v>30.0</c:v>
                </c:pt>
                <c:pt idx="2">
                  <c:v>68.0</c:v>
                </c:pt>
                <c:pt idx="3">
                  <c:v>50.0</c:v>
                </c:pt>
                <c:pt idx="4">
                  <c:v>40.0</c:v>
                </c:pt>
                <c:pt idx="5">
                  <c:v>31.0</c:v>
                </c:pt>
                <c:pt idx="6">
                  <c:v>23.0</c:v>
                </c:pt>
                <c:pt idx="7">
                  <c:v>30.0</c:v>
                </c:pt>
              </c:numCache>
            </c:numRef>
          </c:yVal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317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w="3175">
                <a:solidFill>
                  <a:srgbClr val="ed7d31"/>
                </a:solidFill>
                <a:prstDash val="solid"/>
              </a:ln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6.0</c:v>
                </c:pt>
                <c:pt idx="1">
                  <c:v>12.0</c:v>
                </c:pt>
                <c:pt idx="2">
                  <c:v>18.0</c:v>
                </c:pt>
                <c:pt idx="3">
                  <c:v>24.0</c:v>
                </c:pt>
                <c:pt idx="4">
                  <c:v>30.0</c:v>
                </c:pt>
                <c:pt idx="5">
                  <c:v>36.0</c:v>
                </c:pt>
                <c:pt idx="6">
                  <c:v>42.0</c:v>
                </c:pt>
                <c:pt idx="7">
                  <c:v>48.0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10.0</c:v>
                </c:pt>
                <c:pt idx="1">
                  <c:v>12.498011137629277</c:v>
                </c:pt>
                <c:pt idx="2">
                  <c:v>25.5984035938126</c:v>
                </c:pt>
                <c:pt idx="3">
                  <c:v>43.589619062159805</c:v>
                </c:pt>
                <c:pt idx="4">
                  <c:v>45.40046119637152</c:v>
                </c:pt>
                <c:pt idx="5">
                  <c:v>41.698570410513994</c:v>
                </c:pt>
                <c:pt idx="6">
                  <c:v>35.59264976905943</c:v>
                </c:pt>
                <c:pt idx="7">
                  <c:v>30.456142321616586</c:v>
                </c:pt>
              </c:numCache>
            </c:numRef>
          </c:yVal>
        </c:ser>
        <c:axId val="8932"/>
        <c:axId val="5439"/>
      </c:scatterChart>
      <c:valAx>
        <c:axId val="893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NG"/>
          </a:p>
        </c:txPr>
        <c:crossAx val="5439"/>
        <c:crosses val="autoZero"/>
        <c:crossBetween val="midCat"/>
      </c:valAx>
      <c:valAx>
        <c:axId val="5439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NG"/>
          </a:p>
        </c:txPr>
        <c:crossAx val="8932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969696"/>
              </a:solidFill>
              <a:cs typeface="+mn-cs"/>
            </a:defRPr>
          </a:pPr>
          <a:endParaRPr lang="en-NG"/>
        </a:p>
      </c:txPr>
    </c:legend>
  </c:chart>
  <c:spPr>
    <a:solidFill>
      <a:srgbClr val="ffffff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G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G"/>
  <c:roundedCorners val="0"/>
  <c:chart>
    <c:title>
      <c:overlay val="0"/>
      <c:spPr>
        <a:noFill/>
        <a:ln w="3175">
          <a:noFill/>
        </a:ln>
      </c:spPr>
    </c:title>
    <c:autoTitleDeleted val="0"/>
    <c:plotArea>
      <c:scatterChart>
        <c:scatterStyle val="lineMarker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w="3175">
                <a:solidFill>
                  <a:srgbClr val="5b9bd5"/>
                </a:solidFill>
                <a:prstDash val="solid"/>
              </a:ln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6.0</c:v>
                </c:pt>
                <c:pt idx="1">
                  <c:v>12.0</c:v>
                </c:pt>
                <c:pt idx="2">
                  <c:v>18.0</c:v>
                </c:pt>
                <c:pt idx="3">
                  <c:v>24.0</c:v>
                </c:pt>
                <c:pt idx="4">
                  <c:v>30.0</c:v>
                </c:pt>
                <c:pt idx="5">
                  <c:v>36.0</c:v>
                </c:pt>
                <c:pt idx="6">
                  <c:v>42.0</c:v>
                </c:pt>
                <c:pt idx="7">
                  <c:v>48.0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10.0</c:v>
                </c:pt>
                <c:pt idx="1">
                  <c:v>30.0</c:v>
                </c:pt>
                <c:pt idx="2">
                  <c:v>68.0</c:v>
                </c:pt>
                <c:pt idx="3">
                  <c:v>50.0</c:v>
                </c:pt>
                <c:pt idx="4">
                  <c:v>40.0</c:v>
                </c:pt>
                <c:pt idx="5">
                  <c:v>31.0</c:v>
                </c:pt>
                <c:pt idx="6">
                  <c:v>23.0</c:v>
                </c:pt>
                <c:pt idx="7">
                  <c:v>30.0</c:v>
                </c:pt>
              </c:numCache>
            </c:numRef>
          </c:yVal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317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w="3175">
                <a:solidFill>
                  <a:srgbClr val="ed7d31"/>
                </a:solidFill>
                <a:prstDash val="solid"/>
              </a:ln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6.0</c:v>
                </c:pt>
                <c:pt idx="1">
                  <c:v>12.0</c:v>
                </c:pt>
                <c:pt idx="2">
                  <c:v>18.0</c:v>
                </c:pt>
                <c:pt idx="3">
                  <c:v>24.0</c:v>
                </c:pt>
                <c:pt idx="4">
                  <c:v>30.0</c:v>
                </c:pt>
                <c:pt idx="5">
                  <c:v>36.0</c:v>
                </c:pt>
                <c:pt idx="6">
                  <c:v>42.0</c:v>
                </c:pt>
                <c:pt idx="7">
                  <c:v>48.0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10.0</c:v>
                </c:pt>
                <c:pt idx="1">
                  <c:v>14.285714285714286</c:v>
                </c:pt>
                <c:pt idx="2">
                  <c:v>29.16326530612245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39.93279585886834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</c:ser>
        <c:axId val="1614"/>
        <c:axId val="5158"/>
      </c:scatterChart>
      <c:valAx>
        <c:axId val="161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NG"/>
          </a:p>
        </c:txPr>
        <c:crossAx val="5158"/>
        <c:crosses val="autoZero"/>
        <c:crossBetween val="midCat"/>
      </c:valAx>
      <c:valAx>
        <c:axId val="5158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-60000000"/>
          <a:lstStyle/>
          <a:p>
            <a:pPr>
              <a:defRPr sz="900" b="0" i="0" u="none" strike="noStrike" baseline="0">
                <a:solidFill>
                  <a:srgbClr val="969696"/>
                </a:solidFill>
                <a:cs typeface="+mn-cs"/>
              </a:defRPr>
            </a:pPr>
            <a:endParaRPr lang="en-NG"/>
          </a:p>
        </c:txPr>
        <c:crossAx val="1614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overlay val="0"/>
      <c:spPr>
        <a:noFill/>
        <a:ln w="127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969696"/>
              </a:solidFill>
              <a:cs typeface="+mn-cs"/>
            </a:defRPr>
          </a:pPr>
          <a:endParaRPr lang="en-NG"/>
        </a:p>
      </c:txPr>
    </c:legend>
  </c:chart>
  <c:spPr>
    <a:solidFill>
      <a:srgbClr val="ffffff"/>
    </a:solidFill>
    <a:ln w="3175">
      <a:solidFill>
        <a:srgbClr val="d9d9d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G"/>
    </a:p>
  </c:txPr>
  <c:userShapes r:id="rId1"/>
</c:chartSpace>
</file>

<file path=xl/drawings/_rels/drawing1.xml.rels><?xml version='1.0' encoding='UTF-8' standalone='yes' ?><Relationships xmlns="http://schemas.openxmlformats.org/package/2006/relationships"><Relationship Id="rId1" Type="http://schemas.openxmlformats.org/officeDocument/2006/relationships/chart" Target="../charts/chart1.xml" TargetMode="Internal" /><Relationship Id="rId2" Type="http://schemas.openxmlformats.org/officeDocument/2006/relationships/chart" Target="../charts/chart2.xml" TargetMode="Interna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512445</xdr:colOff>
      <xdr:row>14</xdr:row>
      <xdr:rowOff>150316</xdr:rowOff>
    </xdr:from>
    <xdr:to>
      <xdr:col>17</xdr:col>
      <xdr:colOff>207645</xdr:colOff>
      <xdr:row>29</xdr:row>
      <xdr:rowOff>36790</xdr:rowOff>
    </xdr:to>
    <xdr:graphicFrame macro="">
      <xdr:nvGraphicFramePr>
        <xdr:cNvPr id="102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493395</xdr:colOff>
      <xdr:row>30</xdr:row>
      <xdr:rowOff>124934</xdr:rowOff>
    </xdr:from>
    <xdr:to>
      <xdr:col>17</xdr:col>
      <xdr:colOff>188595</xdr:colOff>
      <xdr:row>45</xdr:row>
      <xdr:rowOff>7441</xdr:rowOff>
    </xdr:to>
    <xdr:graphicFrame macro="">
      <xdr:nvGraphicFramePr>
        <xdr:cNvPr id="102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/>
</file>

<file path=xl/drawings/drawing3.xml><?xml version="1.0" encoding="utf-8"?>
<c:userShapes xmlns:c="http://schemas.openxmlformats.org/drawingml/2006/chart" xmlns:a="http://schemas.openxmlformats.org/drawingml/2006/main"/>
</file>

<file path=xl/worksheets/_rels/sheet1.xml.rels><?xml version='1.0' encoding='UTF-8' standalone='yes' ?><Relationships xmlns="http://schemas.openxmlformats.org/package/2006/relationships"><Relationship Id="rId1" Type="http://schemas.openxmlformats.org/officeDocument/2006/relationships/drawing" Target="../drawings/drawing1.xml" TargetMode="In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/>
  </sheetPr>
  <dimension ref="A1:P39"/>
  <sheetViews>
    <sheetView tabSelected="1" workbookViewId="0" zoomScale="25" zoomScaleNormal="25" zoomScaleSheetLayoutView="60">
      <selection activeCell="H42" sqref="H42:M52"/>
    </sheetView>
  </sheetViews>
  <sheetFormatPr defaultRowHeight="15.0" customHeight="1"/>
  <cols>
    <col min="5" max="5" width="13.14084201388889" bestFit="1" customWidth="1"/>
  </cols>
  <sheetData>
    <row r="1" ht="15.55">
      <c r="A1">
        <v>1.0</v>
      </c>
      <c r="B1" s="21"/>
      <c r="C1" s="20"/>
      <c r="D1" s="20"/>
      <c r="E1" s="20"/>
      <c r="F1" s="20"/>
      <c r="G1" s="20"/>
      <c r="H1" s="20"/>
      <c r="I1" s="19"/>
      <c r="J1" s="1"/>
      <c r="K1" s="5" t="s">
        <v>6</v>
      </c>
      <c r="L1">
        <v>1125.0</v>
      </c>
      <c r="M1" t="s">
        <v>10</v>
      </c>
      <c r="N1" t="s">
        <v>3</v>
      </c>
      <c r="O1" t="s">
        <v>4</v>
      </c>
      <c r="P1" t="s">
        <v>5</v>
      </c>
    </row>
    <row r="2" ht="15.55">
      <c r="B2" s="24" t="s">
        <v>0</v>
      </c>
      <c r="C2" s="23"/>
      <c r="D2" s="23"/>
      <c r="E2" s="23"/>
      <c r="F2" s="23"/>
      <c r="G2" s="23"/>
      <c r="H2" s="23"/>
      <c r="I2" s="22"/>
      <c r="J2" s="2"/>
      <c r="K2" s="5" t="s">
        <v>7</v>
      </c>
      <c r="L2">
        <v>86400.0</v>
      </c>
      <c r="M2">
        <f>L1/L3</f>
        <v>1250.0</v>
      </c>
      <c r="N2">
        <f>(((L2/M2)-(2*L4))/((2*(1-L4))+(L2/M2)))</f>
        <v>0.9714774671990872</v>
      </c>
      <c r="O2">
        <f>(((L2/M2)+(2*L4))/((2*(1-L4))+(L2/M2)))</f>
        <v>1.0</v>
      </c>
      <c r="P2">
        <f>(((2*(1-L4))-(L3*(L2/L1)))/((2*(1-L4))+(L2/M2)))</f>
        <v>-0.9714774671990872</v>
      </c>
    </row>
    <row r="3" customHeight="1">
      <c r="B3" s="27" t="s">
        <v>1</v>
      </c>
      <c r="C3" s="26"/>
      <c r="D3" s="26"/>
      <c r="E3" s="26"/>
      <c r="F3" s="26"/>
      <c r="G3" s="26"/>
      <c r="H3" s="26"/>
      <c r="I3" s="25"/>
      <c r="J3" s="2"/>
      <c r="K3" s="5" t="s">
        <v>8</v>
      </c>
      <c r="L3">
        <v>0.9</v>
      </c>
    </row>
    <row r="4">
      <c r="B4" s="30" t="s">
        <v>2</v>
      </c>
      <c r="C4" s="3"/>
      <c r="D4" s="3">
        <v>0.0</v>
      </c>
      <c r="E4" s="3">
        <v>1.0</v>
      </c>
      <c r="F4" s="3">
        <v>2.0</v>
      </c>
      <c r="G4" s="3">
        <v>3.0</v>
      </c>
      <c r="H4" s="3">
        <v>4.0</v>
      </c>
      <c r="I4" s="3">
        <v>5.0</v>
      </c>
      <c r="J4" s="3">
        <v>6.0</v>
      </c>
      <c r="K4" s="4" t="s">
        <v>9</v>
      </c>
      <c r="L4" s="4">
        <v>0.5</v>
      </c>
    </row>
    <row r="5">
      <c r="B5" s="29"/>
      <c r="C5" s="3">
        <v>0.0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>
      <c r="B6" s="29"/>
      <c r="C6" s="3">
        <v>1.0</v>
      </c>
      <c r="D6" s="3">
        <v>3.32</v>
      </c>
      <c r="E6" s="3">
        <f>($N$2*D6)+($O$2*D5)+($P$2*E5)</f>
        <v>3.2194295493439817</v>
      </c>
      <c r="F6" s="3">
        <f>($N$2*E6)+($O$2*E5)+($P$2*F5)</f>
        <v>3.027432129225785</v>
      </c>
      <c r="G6" s="3">
        <f>($N$2*F6)+($O$2*F5)+($P$2*G5)</f>
        <v>3.0214814124766183</v>
      </c>
      <c r="H6" s="3">
        <f>($N$2*G6)+($O$2*G5)+($P$2*H5)</f>
        <v>2.928837903849219</v>
      </c>
      <c r="I6" s="3">
        <f>($N$2*H6)+($O$2*H5)+($P$2*I5)</f>
        <v>2.65739358257571</v>
      </c>
      <c r="J6" s="3">
        <f>($N$2*I6)+($O$2*I5)+($P$2*J5)</f>
        <v>1.9456538911160497</v>
      </c>
      <c r="K6" s="6"/>
    </row>
    <row r="7">
      <c r="B7" s="29"/>
      <c r="C7" s="3">
        <v>2.0</v>
      </c>
      <c r="D7" s="3">
        <v>3.44</v>
      </c>
      <c r="E7" s="3">
        <f>($N$2*D7)+($O$2*D6)+($P$2*E6)</f>
        <v>3.5342792227422697</v>
      </c>
      <c r="F7" s="3">
        <f>($N$2*E7)+($O$2*E6)+($P$2*F6)</f>
        <v>3.7118200800105954</v>
      </c>
      <c r="G7" s="3">
        <f>($N$2*F7)+($O$2*F6)+($P$2*G6)</f>
        <v>3.6980805894712847</v>
      </c>
      <c r="H7" s="3">
        <f>($N$2*G7)+($O$2*G6)+($P$2*H6)</f>
        <v>3.7687833483661657</v>
      </c>
      <c r="I7" s="3">
        <f>($N$2*H7)+($O$2*H6)+($P$2*I6)</f>
        <v>4.008528018590318</v>
      </c>
      <c r="J7" s="3">
        <f>($N$2*I7)+($O$2*I6)+($P$2*J6)</f>
        <v>4.6614293150849395</v>
      </c>
      <c r="K7" s="6"/>
    </row>
    <row r="8">
      <c r="B8" s="29"/>
      <c r="C8" s="3">
        <v>3.0</v>
      </c>
      <c r="D8" s="3">
        <v>3.56</v>
      </c>
      <c r="E8" s="3">
        <f>($N$2*D8)+($O$2*D7)+($P$2*E7)</f>
        <v>3.4649871555447316</v>
      </c>
      <c r="F8" s="3">
        <f>($N$2*E8)+($O$2*E7)+($P$2*F7)</f>
        <v>3.29448659846083</v>
      </c>
      <c r="G8" s="3">
        <f>($N$2*F8)+($O$2*F7)+($P$2*G7)</f>
        <v>3.3197376118469872</v>
      </c>
      <c r="H8" s="3">
        <f>($N$2*G8)+($O$2*G7)+($P$2*H7)</f>
        <v>3.2618427747010847</v>
      </c>
      <c r="I8" s="3">
        <f>($N$2*H8)+($O$2*H7)+($P$2*I7)</f>
        <v>3.043395458837721</v>
      </c>
      <c r="J8" s="3">
        <f>($N$2*I8)+($O$2*I7)+($P$2*J7)</f>
        <v>2.4366445860808974</v>
      </c>
      <c r="K8" s="6"/>
    </row>
    <row r="9">
      <c r="B9" s="29"/>
      <c r="C9" s="3">
        <v>4.0</v>
      </c>
      <c r="D9" s="3">
        <v>3.68</v>
      </c>
      <c r="E9" s="3">
        <f>($N$2*D9)+($O$2*D8)+($P$2*E8)</f>
        <v>3.768880133546676</v>
      </c>
      <c r="F9" s="3">
        <f>($N$2*E9)+($O$2*E8)+($P$2*F8)</f>
        <v>3.9258497854655503</v>
      </c>
      <c r="G9" s="3">
        <f>($N$2*F9)+($O$2*F8)+($P$2*G8)</f>
        <v>3.883310917726325</v>
      </c>
      <c r="H9" s="3">
        <f>($N$2*G9)+($O$2*G8)+($P$2*H8)</f>
        <v>3.923479909378067</v>
      </c>
      <c r="I9" s="3">
        <f>($N$2*H9)+($O$2*H8)+($P$2*I8)</f>
        <v>4.116824987633322</v>
      </c>
      <c r="J9" s="3">
        <f>($N$2*I9)+($O$2*I8)+($P$2*J8)</f>
        <v>4.675652859775416</v>
      </c>
      <c r="K9" s="6"/>
    </row>
    <row r="10">
      <c r="B10" s="29"/>
      <c r="C10" s="3">
        <v>5.0</v>
      </c>
      <c r="D10" s="3">
        <v>3.8</v>
      </c>
      <c r="E10" s="3">
        <f>($N$2*D10)+($O$2*D9)+($P$2*E9)</f>
        <v>3.7102322490416486</v>
      </c>
      <c r="F10" s="3">
        <f>($N$2*E10)+($O$2*E9)+($P$2*F9)</f>
        <v>3.5594125553778766</v>
      </c>
      <c r="G10" s="3">
        <f>($N$2*F10)+($O$2*F9)+($P$2*G9)</f>
        <v>3.611189824781348</v>
      </c>
      <c r="H10" s="3">
        <f>($N$2*G10)+($O$2*G9)+($P$2*H9)</f>
        <v>3.5799281373109153</v>
      </c>
      <c r="I10" s="3">
        <f>($N$2*H10)+($O$2*H9)+($P$2*I9)</f>
        <v>3.4018967170796888</v>
      </c>
      <c r="J10" s="3">
        <f>($N$2*I10)+($O$2*I9)+($P$2*J9)</f>
        <v>2.879399596297998</v>
      </c>
      <c r="K10" s="6"/>
    </row>
    <row r="11">
      <c r="B11" s="28"/>
      <c r="C11" s="3">
        <v>6.0</v>
      </c>
      <c r="D11" s="3">
        <v>3.92</v>
      </c>
      <c r="E11" s="3">
        <f>($N$2*D11)+($O$2*D10)+($P$2*E10)</f>
        <v>4.003784643401067</v>
      </c>
      <c r="F11" s="3">
        <f>($N$2*E11)+($O$2*E10)+($P$2*F10)</f>
        <v>4.141929719608387</v>
      </c>
      <c r="G11" s="3">
        <f>($N$2*F11)+($O$2*F10)+($P$2*G10)</f>
        <v>4.075014404145959</v>
      </c>
      <c r="H11" s="3">
        <f>($N$2*G11)+($O$2*G10)+($P$2*H10)</f>
        <v>4.092154977331308</v>
      </c>
      <c r="I11" s="3">
        <f>($N$2*H11)+($O$2*H10)+($P$2*I10)</f>
        <v>4.2504984836934065</v>
      </c>
      <c r="J11" s="3">
        <f>($N$2*I11)+($O$2*I10)+($P$2*J10)</f>
        <v>4.733888391486067</v>
      </c>
      <c r="K11" s="6"/>
    </row>
    <row r="17" ht="15.55">
      <c r="A17">
        <v>2.0</v>
      </c>
    </row>
    <row r="18" ht="15.55">
      <c r="B18" t="s">
        <v>11</v>
      </c>
      <c r="C18" t="s">
        <v>1</v>
      </c>
      <c r="D18" t="s">
        <v>12</v>
      </c>
      <c r="E18" t="s">
        <v>13</v>
      </c>
      <c r="F18" t="s">
        <v>14</v>
      </c>
      <c r="G18" t="s">
        <v>15</v>
      </c>
      <c r="K18" t="s">
        <v>10</v>
      </c>
      <c r="L18">
        <v>11.0</v>
      </c>
      <c r="N18" t="s">
        <v>3</v>
      </c>
      <c r="O18" t="s">
        <v>4</v>
      </c>
      <c r="P18" t="s">
        <v>5</v>
      </c>
    </row>
    <row r="19" ht="15.55">
      <c r="B19">
        <v>6.0</v>
      </c>
      <c r="C19">
        <v>10.0</v>
      </c>
      <c r="G19">
        <v>10.0</v>
      </c>
      <c r="K19" t="s">
        <v>9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0.5226730310262531</v>
      </c>
    </row>
    <row r="20" ht="15.55">
      <c r="B20">
        <v>12.0</v>
      </c>
      <c r="C20">
        <v>30.0</v>
      </c>
      <c r="D20">
        <f>$N$19*C20</f>
        <v>3.7470167064439135</v>
      </c>
      <c r="E20">
        <f>$O$19*C19</f>
        <v>3.5242641209228327</v>
      </c>
      <c r="F20">
        <f>$P$19*G19</f>
        <v>5.22673031026253</v>
      </c>
      <c r="G20">
        <f>D20+E20+F20</f>
        <v>12.498011137629277</v>
      </c>
      <c r="K20" t="s">
        <v>7</v>
      </c>
      <c r="L20">
        <v>6.0</v>
      </c>
    </row>
    <row r="21" ht="15.55">
      <c r="B21">
        <v>18.0</v>
      </c>
      <c r="C21">
        <v>68.0</v>
      </c>
      <c r="D21">
        <f>$N$19*C21</f>
        <v>8.493237867939538</v>
      </c>
      <c r="E21">
        <f>$O$19*C20</f>
        <v>10.572792362768498</v>
      </c>
      <c r="F21">
        <f>$P$19*G20</f>
        <v>6.532373363104563</v>
      </c>
      <c r="G21">
        <f>D21+E21+F21</f>
        <v>25.5984035938126</v>
      </c>
      <c r="K21" t="s">
        <v>6</v>
      </c>
      <c r="L21">
        <v>3.0</v>
      </c>
    </row>
    <row r="22" ht="15.55">
      <c r="B22">
        <v>24.0</v>
      </c>
      <c r="C22">
        <v>50.0</v>
      </c>
      <c r="D22">
        <f>$N$19*C22</f>
        <v>6.24502784407319</v>
      </c>
      <c r="E22">
        <f>$O$19*C21</f>
        <v>23.964996022275265</v>
      </c>
      <c r="F22">
        <f>$P$19*G21</f>
        <v>13.37959519581136</v>
      </c>
      <c r="G22">
        <f>D22+E22+F22</f>
        <v>43.589619062159805</v>
      </c>
      <c r="K22" t="s">
        <v>8</v>
      </c>
      <c r="L22">
        <f>L21/L18</f>
        <v>0.2727272727272727</v>
      </c>
    </row>
    <row r="23" ht="15.55">
      <c r="B23">
        <f>B22+6</f>
        <v>30.0</v>
      </c>
      <c r="C23">
        <v>40.0</v>
      </c>
      <c r="D23">
        <f>$N$19*C23</f>
        <v>4.996022275258552</v>
      </c>
      <c r="E23">
        <f>$O$19*C22</f>
        <v>17.621320604614162</v>
      </c>
      <c r="F23">
        <f>$P$19*G22</f>
        <v>22.783118316498808</v>
      </c>
      <c r="G23">
        <f>D23+E23+F23</f>
        <v>45.40046119637152</v>
      </c>
    </row>
    <row r="24" ht="15.55">
      <c r="B24">
        <f>B23+6</f>
        <v>36.0</v>
      </c>
      <c r="C24">
        <v>31.0</v>
      </c>
      <c r="D24">
        <f>$N$19*C24</f>
        <v>3.871917263325378</v>
      </c>
      <c r="E24">
        <f>$O$19*C23</f>
        <v>14.097056483691333</v>
      </c>
      <c r="F24">
        <f>$P$19*G23</f>
        <v>23.72959666349729</v>
      </c>
      <c r="G24">
        <f>D24+E24+F24</f>
        <v>41.698570410513994</v>
      </c>
    </row>
    <row r="25" ht="15.55">
      <c r="B25">
        <f>B24+6</f>
        <v>42.0</v>
      </c>
      <c r="C25">
        <v>23.0</v>
      </c>
      <c r="D25">
        <f>$N$19*C25</f>
        <v>2.8727128082736675</v>
      </c>
      <c r="E25">
        <f>$O$19*C24</f>
        <v>10.92521877486078</v>
      </c>
      <c r="F25">
        <f>$P$19*G24</f>
        <v>21.794718185924975</v>
      </c>
      <c r="G25">
        <f>D25+E25+F25</f>
        <v>35.59264976905943</v>
      </c>
    </row>
    <row r="26" ht="15.55">
      <c r="B26">
        <f>B25+6</f>
        <v>48.0</v>
      </c>
      <c r="C26">
        <v>30.0</v>
      </c>
      <c r="D26">
        <f>$N$19*C26</f>
        <v>3.7470167064439135</v>
      </c>
      <c r="E26">
        <f>$O$19*C25</f>
        <v>8.105807478122514</v>
      </c>
      <c r="F26">
        <f>$P$19*G25</f>
        <v>18.603318137050156</v>
      </c>
      <c r="G26">
        <f>D26+E26+F26</f>
        <v>30.456142321616586</v>
      </c>
    </row>
    <row r="30" ht="15.55">
      <c r="A30" t="s">
        <v>16</v>
      </c>
    </row>
    <row r="31" ht="15.55">
      <c r="B31" t="s">
        <v>11</v>
      </c>
      <c r="C31" t="s">
        <v>1</v>
      </c>
      <c r="D31" t="s">
        <v>12</v>
      </c>
      <c r="E31" t="s">
        <v>13</v>
      </c>
      <c r="F31" t="s">
        <v>14</v>
      </c>
      <c r="G31" t="s">
        <v>15</v>
      </c>
      <c r="K31" t="s">
        <v>10</v>
      </c>
      <c r="L31">
        <v>11.0</v>
      </c>
      <c r="N31" t="s">
        <v>3</v>
      </c>
      <c r="O31" t="s">
        <v>4</v>
      </c>
      <c r="P31" t="s">
        <v>5</v>
      </c>
    </row>
    <row r="32" ht="15.55">
      <c r="B32">
        <v>6.0</v>
      </c>
      <c r="C32">
        <v>10.0</v>
      </c>
      <c r="G32">
        <v>10.0</v>
      </c>
      <c r="K32" t="s">
        <v>9</v>
      </c>
      <c r="L32">
        <v>0.0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</v>
      </c>
    </row>
    <row r="33" ht="15.55">
      <c r="B33">
        <v>12.0</v>
      </c>
      <c r="C33">
        <v>30.0</v>
      </c>
      <c r="D33">
        <f>$N$32*C33</f>
        <v>6.428571428571428</v>
      </c>
      <c r="E33">
        <f>$O$32*C32</f>
        <v>2.142857142857143</v>
      </c>
      <c r="F33">
        <f>$P$32*G32</f>
        <v>5.714285714285715</v>
      </c>
      <c r="G33">
        <f>D33+E33+F33</f>
        <v>14.285714285714286</v>
      </c>
      <c r="K33" t="s">
        <v>7</v>
      </c>
      <c r="L33">
        <v>6.0</v>
      </c>
    </row>
    <row r="34" ht="15.55">
      <c r="B34">
        <v>18.0</v>
      </c>
      <c r="C34">
        <v>68.0</v>
      </c>
      <c r="D34">
        <f>$N$32*C34</f>
        <v>14.571428571428571</v>
      </c>
      <c r="E34">
        <f>$O$32*C33</f>
        <v>6.428571428571428</v>
      </c>
      <c r="F34">
        <f>$P$32*G33</f>
        <v>8.163265306122451</v>
      </c>
      <c r="G34">
        <f>D34+E34+F34</f>
        <v>29.16326530612245</v>
      </c>
      <c r="K34" t="s">
        <v>6</v>
      </c>
      <c r="L34">
        <v>3.0</v>
      </c>
    </row>
    <row r="35" ht="15.55">
      <c r="B35">
        <v>24.0</v>
      </c>
      <c r="C35">
        <v>50.0</v>
      </c>
      <c r="D35">
        <f>$N$32*C35</f>
        <v>10.714285714285714</v>
      </c>
      <c r="E35">
        <f>$O$32*C34</f>
        <v>14.571428571428571</v>
      </c>
      <c r="F35">
        <f>$P$32*G34</f>
        <v>16.664723032069976</v>
      </c>
      <c r="G35">
        <f>D35+E35+F35</f>
        <v>41.950437317784264</v>
      </c>
      <c r="K35" t="s">
        <v>8</v>
      </c>
      <c r="L35">
        <f>L34/L31</f>
        <v>0.2727272727272727</v>
      </c>
    </row>
    <row r="36" ht="15.55">
      <c r="B36">
        <f>B35+6</f>
        <v>30.0</v>
      </c>
      <c r="C36">
        <v>40.0</v>
      </c>
      <c r="D36">
        <f>$N$32*C36</f>
        <v>8.571428571428571</v>
      </c>
      <c r="E36">
        <f>$O$32*C35</f>
        <v>10.714285714285714</v>
      </c>
      <c r="F36">
        <f>$P$32*G35</f>
        <v>23.971678467305296</v>
      </c>
      <c r="G36">
        <f>D36+E36+F36</f>
        <v>43.25739275301958</v>
      </c>
    </row>
    <row r="37" ht="15.55">
      <c r="B37">
        <f>B36+6</f>
        <v>36.0</v>
      </c>
      <c r="C37">
        <v>31.0</v>
      </c>
      <c r="D37">
        <f>$N$32*C37</f>
        <v>6.642857142857142</v>
      </c>
      <c r="E37">
        <f>$O$32*C36</f>
        <v>8.571428571428571</v>
      </c>
      <c r="F37">
        <f>$P$32*G36</f>
        <v>24.71851014458262</v>
      </c>
      <c r="G37">
        <f>D37+E37+F37</f>
        <v>39.93279585886834</v>
      </c>
    </row>
    <row r="38" ht="15.55">
      <c r="B38">
        <f>B37+6</f>
        <v>42.0</v>
      </c>
      <c r="C38">
        <v>23.0</v>
      </c>
      <c r="D38">
        <f>$N$32*C38</f>
        <v>4.928571428571428</v>
      </c>
      <c r="E38">
        <f>$O$32*C37</f>
        <v>6.642857142857142</v>
      </c>
      <c r="F38">
        <f>$P$32*G37</f>
        <v>22.818740490781902</v>
      </c>
      <c r="G38">
        <f>D38+E38+F38</f>
        <v>34.390169062210475</v>
      </c>
    </row>
    <row r="39" ht="15.55">
      <c r="B39">
        <f>B38+6</f>
        <v>48.0</v>
      </c>
      <c r="C39">
        <v>30.0</v>
      </c>
      <c r="D39">
        <f>$N$32*C39</f>
        <v>6.428571428571428</v>
      </c>
      <c r="E39">
        <f>$O$32*C38</f>
        <v>4.928571428571428</v>
      </c>
      <c r="F39">
        <f>$P$32*G38</f>
        <v>19.65152517840599</v>
      </c>
      <c r="G39">
        <f>D39+E39+F39</f>
        <v>31.008668035548844</v>
      </c>
    </row>
  </sheetData>
  <mergeCells count="4">
    <mergeCell ref="B1:I1"/>
    <mergeCell ref="B2:I2"/>
    <mergeCell ref="B3:I3"/>
    <mergeCell ref="B4:B11"/>
  </mergeCells>
  <printOptions/>
  <pageMargins left="0.6912499999999999" right="0.6912499999999999" top="0.740625" bottom="0.740625" footer="0.29624999999999996" header="0.29624999999999996"/>
  <pageSetup orientation="portrait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AppVersion>06.0000</AppVers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dcterms:created xsi:type="dcterms:W3CDTF">2020-04-12T14:48:14Z</dcterms:created>
  <cp:lastModifiedBy>SM-G950U</cp:lastModifiedBy>
  <dcterms:modified xsi:type="dcterms:W3CDTF">2020-04-12T22:05:43Z</dcterms:modified>
  <cp:revision>1</cp:revision>
</cp:coreProperties>
</file>