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bdulakeem\Documents\"/>
    </mc:Choice>
  </mc:AlternateContent>
  <xr:revisionPtr revIDLastSave="0" documentId="8_{DF20BD4F-86FD-3E40-B072-51F4C36347C8}" xr6:coauthVersionLast="45" xr6:coauthVersionMax="45" xr10:uidLastSave="{00000000-0000-0000-0000-000000000000}"/>
  <bookViews>
    <workbookView xWindow="0" yWindow="0" windowWidth="16815" windowHeight="83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2" i="1" l="1"/>
  <c r="D39" i="1"/>
  <c r="O32" i="1"/>
  <c r="E39" i="1"/>
  <c r="L35" i="1"/>
  <c r="P32" i="1"/>
  <c r="D38" i="1"/>
  <c r="E38" i="1"/>
  <c r="D37" i="1"/>
  <c r="E37" i="1"/>
  <c r="D36" i="1"/>
  <c r="E36" i="1"/>
  <c r="D35" i="1"/>
  <c r="E35" i="1"/>
  <c r="D34" i="1"/>
  <c r="E34" i="1"/>
  <c r="D33" i="1"/>
  <c r="E33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B36" i="1"/>
  <c r="B37" i="1"/>
  <c r="B38" i="1"/>
  <c r="B39" i="1"/>
  <c r="B23" i="1"/>
  <c r="B24" i="1"/>
  <c r="B25" i="1"/>
  <c r="B26" i="1"/>
  <c r="N19" i="1"/>
  <c r="D22" i="1"/>
  <c r="O19" i="1"/>
  <c r="E22" i="1"/>
  <c r="L22" i="1"/>
  <c r="P19" i="1"/>
  <c r="D21" i="1"/>
  <c r="E21" i="1"/>
  <c r="D20" i="1"/>
  <c r="E20" i="1"/>
  <c r="F20" i="1"/>
  <c r="G20" i="1"/>
  <c r="F21" i="1"/>
  <c r="G21" i="1"/>
  <c r="F22" i="1"/>
  <c r="G22" i="1"/>
  <c r="F23" i="1"/>
  <c r="D23" i="1"/>
  <c r="E23" i="1"/>
  <c r="G23" i="1"/>
  <c r="F24" i="1"/>
  <c r="D24" i="1"/>
  <c r="E24" i="1"/>
  <c r="G24" i="1"/>
  <c r="F25" i="1"/>
  <c r="D25" i="1"/>
  <c r="E25" i="1"/>
  <c r="G25" i="1"/>
  <c r="F26" i="1"/>
  <c r="D26" i="1"/>
  <c r="E26" i="1"/>
  <c r="G26" i="1"/>
  <c r="M2" i="1"/>
  <c r="N2" i="1"/>
  <c r="O2" i="1"/>
  <c r="P2" i="1"/>
  <c r="E6" i="1"/>
  <c r="E7" i="1"/>
  <c r="E8" i="1"/>
  <c r="E9" i="1"/>
  <c r="F6" i="1"/>
  <c r="F7" i="1"/>
  <c r="F8" i="1"/>
  <c r="F9" i="1"/>
  <c r="G6" i="1"/>
  <c r="G7" i="1"/>
  <c r="G8" i="1"/>
  <c r="G9" i="1"/>
  <c r="H6" i="1"/>
  <c r="H7" i="1"/>
  <c r="H8" i="1"/>
  <c r="H9" i="1"/>
  <c r="I6" i="1"/>
  <c r="I7" i="1"/>
  <c r="I8" i="1"/>
  <c r="I9" i="1"/>
  <c r="J6" i="1"/>
  <c r="J7" i="1"/>
  <c r="J8" i="1"/>
  <c r="J9" i="1"/>
  <c r="E10" i="1"/>
  <c r="E11" i="1"/>
  <c r="F10" i="1"/>
  <c r="F11" i="1"/>
  <c r="G10" i="1"/>
  <c r="G11" i="1"/>
  <c r="H10" i="1"/>
  <c r="H11" i="1"/>
  <c r="I10" i="1"/>
  <c r="I11" i="1"/>
  <c r="J10" i="1"/>
  <c r="J11" i="1"/>
</calcChain>
</file>

<file path=xl/sharedStrings.xml><?xml version="1.0" encoding="utf-8"?>
<sst xmlns="http://schemas.openxmlformats.org/spreadsheetml/2006/main" count="40" uniqueCount="17">
  <si>
    <t>Location,</t>
  </si>
  <si>
    <t>i</t>
  </si>
  <si>
    <r>
      <t>Time, </t>
    </r>
    <r>
      <rPr>
        <b/>
        <sz val="11"/>
        <color rgb="FF333333"/>
        <rFont val="Arial"/>
        <family val="2"/>
      </rPr>
      <t>t</t>
    </r>
    <r>
      <rPr>
        <sz val="11"/>
        <color rgb="FF333333"/>
        <rFont val="Arial"/>
        <family val="2"/>
      </rPr>
      <t> (day)</t>
    </r>
  </si>
  <si>
    <t>c0</t>
  </si>
  <si>
    <t>c1</t>
  </si>
  <si>
    <t>c2</t>
  </si>
  <si>
    <t>dx</t>
  </si>
  <si>
    <t>dt</t>
  </si>
  <si>
    <t>c</t>
  </si>
  <si>
    <t>x</t>
  </si>
  <si>
    <t>k</t>
  </si>
  <si>
    <t>time</t>
  </si>
  <si>
    <t>c0qi^t+1</t>
  </si>
  <si>
    <t>c1qi^t</t>
  </si>
  <si>
    <t>c2qi+1^t</t>
  </si>
  <si>
    <t>o</t>
  </si>
  <si>
    <t>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</si>
</sst>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4" xfId="0" applyFill="1" applyBorder="1"/>
    <xf numFmtId="0" fontId="0" fillId="2" borderId="6" xfId="0" applyFill="1" applyBorder="1"/>
    <xf numFmtId="0" fontId="1" fillId="2" borderId="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0" fillId="2" borderId="0" xfId="0" applyFill="1" applyBorder="1"/>
    <xf numFmtId="0" fontId="1" fillId="2" borderId="0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 /><Relationship Id="rId1" Type="http://schemas.microsoft.com/office/2011/relationships/chartStyle" Target="style1.xml" 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 /><Relationship Id="rId1" Type="http://schemas.microsoft.com/office/2011/relationships/chartStyle" Target="style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Sheet1!$B$19:$B$26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Sheet1!$C$19:$C$26</c:f>
              <c:numCache>
                <c:formatCode>General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31</c:v>
                </c:pt>
                <c:pt idx="6">
                  <c:v>23</c:v>
                </c:pt>
                <c:pt idx="7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39-5844-A930-FCF664F978D2}"/>
            </c:ext>
          </c:extLst>
        </c:ser>
        <c:ser>
          <c:idx val="1"/>
          <c:order val="1"/>
          <c:tx>
            <c:strRef>
              <c:f>Sheet1!$G$18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Sheet1!$B$19:$B$26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Sheet1!$G$19:$G$26</c:f>
              <c:numCache>
                <c:formatCode>General</c:formatCode>
                <c:ptCount val="8"/>
                <c:pt idx="0">
                  <c:v>10</c:v>
                </c:pt>
                <c:pt idx="1">
                  <c:v>12.498011137629277</c:v>
                </c:pt>
                <c:pt idx="2">
                  <c:v>25.598403593812598</c:v>
                </c:pt>
                <c:pt idx="3">
                  <c:v>43.589619062159812</c:v>
                </c:pt>
                <c:pt idx="4">
                  <c:v>45.400461196371523</c:v>
                </c:pt>
                <c:pt idx="5">
                  <c:v>41.698570410513994</c:v>
                </c:pt>
                <c:pt idx="6">
                  <c:v>35.592649769059427</c:v>
                </c:pt>
                <c:pt idx="7">
                  <c:v>30.456142321616582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39-5844-A930-FCF664F97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531200"/>
        <c:axId val="283855072"/>
      </c:scatterChart>
      <c:valAx>
        <c:axId val="28153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3855072"/>
        <c:crosses val="autoZero"/>
        <c:crossBetween val="midCat"/>
      </c:valAx>
      <c:valAx>
        <c:axId val="28385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31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Sheet1!$C$31</c:f>
              <c:strCache>
                <c:ptCount val="1"/>
                <c:pt idx="0">
                  <c:v>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Sheet1!$B$32:$B$39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Sheet1!$C$32:$C$39</c:f>
              <c:numCache>
                <c:formatCode>General</c:formatCode>
                <c:ptCount val="8"/>
                <c:pt idx="0">
                  <c:v>10</c:v>
                </c:pt>
                <c:pt idx="1">
                  <c:v>30</c:v>
                </c:pt>
                <c:pt idx="2">
                  <c:v>68</c:v>
                </c:pt>
                <c:pt idx="3">
                  <c:v>50</c:v>
                </c:pt>
                <c:pt idx="4">
                  <c:v>40</c:v>
                </c:pt>
                <c:pt idx="5">
                  <c:v>31</c:v>
                </c:pt>
                <c:pt idx="6">
                  <c:v>23</c:v>
                </c:pt>
                <c:pt idx="7">
                  <c:v>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F3-AF4F-8FA9-D31DB1ECB45E}"/>
            </c:ext>
          </c:extLst>
        </c:ser>
        <c:ser>
          <c:idx val="1"/>
          <c:order val="1"/>
          <c:tx>
            <c:strRef>
              <c:f>Sheet1!$G$31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Sheet1!$B$32:$B$39</c:f>
              <c:numCache>
                <c:formatCode>General</c:formatCode>
                <c:ptCount val="8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24</c:v>
                </c:pt>
                <c:pt idx="4">
                  <c:v>30</c:v>
                </c:pt>
                <c:pt idx="5">
                  <c:v>36</c:v>
                </c:pt>
                <c:pt idx="6">
                  <c:v>42</c:v>
                </c:pt>
                <c:pt idx="7">
                  <c:v>48</c:v>
                </c:pt>
              </c:numCache>
            </c:numRef>
          </c:xVal>
          <c:yVal>
            <c:numRef>
              <c:f>Sheet1!$G$32:$G$39</c:f>
              <c:numCache>
                <c:formatCode>General</c:formatCode>
                <c:ptCount val="8"/>
                <c:pt idx="0">
                  <c:v>10</c:v>
                </c:pt>
                <c:pt idx="1">
                  <c:v>14.285714285714286</c:v>
                </c:pt>
                <c:pt idx="2">
                  <c:v>29.163265306122451</c:v>
                </c:pt>
                <c:pt idx="3">
                  <c:v>41.950437317784264</c:v>
                </c:pt>
                <c:pt idx="4">
                  <c:v>43.25739275301958</c:v>
                </c:pt>
                <c:pt idx="5">
                  <c:v>39.932795858868332</c:v>
                </c:pt>
                <c:pt idx="6">
                  <c:v>34.390169062210475</c:v>
                </c:pt>
                <c:pt idx="7">
                  <c:v>31.008668035548844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4F3-AF4F-8FA9-D31DB1ECB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530416"/>
        <c:axId val="281527672"/>
      </c:scatterChart>
      <c:valAx>
        <c:axId val="281530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27672"/>
        <c:crosses val="autoZero"/>
        <c:crossBetween val="midCat"/>
      </c:valAx>
      <c:valAx>
        <c:axId val="28152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530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514350</xdr:colOff>
      <xdr:row>14</xdr:row>
      <xdr:rowOff>152400</xdr:rowOff>
    </xdr:from>
    <xdr:to>
      <xdr:col>17</xdr:col>
      <xdr:colOff>209550</xdr:colOff>
      <xdr:row>29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30</xdr:row>
      <xdr:rowOff>123825</xdr:rowOff>
    </xdr:from>
    <xdr:to>
      <xdr:col>17</xdr:col>
      <xdr:colOff>190500</xdr:colOff>
      <xdr:row>45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workbookViewId="0">
      <selection activeCell="B1" sqref="B1:I1"/>
    </sheetView>
  </sheetViews>
  <sheetFormatPr defaultRowHeight="15" x14ac:dyDescent="0.2"/>
  <cols>
    <col min="5" max="5" width="13.1796875" bestFit="1" customWidth="1"/>
  </cols>
  <sheetData>
    <row r="1" spans="1:16" x14ac:dyDescent="0.2">
      <c r="A1">
        <v>1</v>
      </c>
      <c r="B1" s="7"/>
      <c r="C1" s="8"/>
      <c r="D1" s="8"/>
      <c r="E1" s="8"/>
      <c r="F1" s="8"/>
      <c r="G1" s="8"/>
      <c r="H1" s="8"/>
      <c r="I1" s="9"/>
      <c r="J1" s="1"/>
      <c r="K1" s="5" t="s">
        <v>6</v>
      </c>
      <c r="L1">
        <v>1125</v>
      </c>
      <c r="M1" t="s">
        <v>10</v>
      </c>
      <c r="N1" t="s">
        <v>3</v>
      </c>
      <c r="O1" t="s">
        <v>4</v>
      </c>
      <c r="P1" t="s">
        <v>5</v>
      </c>
    </row>
    <row r="2" spans="1:16" x14ac:dyDescent="0.2">
      <c r="B2" s="10" t="s">
        <v>0</v>
      </c>
      <c r="C2" s="11"/>
      <c r="D2" s="11"/>
      <c r="E2" s="11"/>
      <c r="F2" s="11"/>
      <c r="G2" s="11"/>
      <c r="H2" s="11"/>
      <c r="I2" s="12"/>
      <c r="J2" s="2"/>
      <c r="K2" s="5" t="s">
        <v>7</v>
      </c>
      <c r="L2">
        <v>86400</v>
      </c>
      <c r="M2">
        <f>L1/L3</f>
        <v>1250</v>
      </c>
      <c r="N2">
        <f>(((L2/M2)-(2*L4))/((2*(1-L4))+(L2/M2)))</f>
        <v>0.97147746719908723</v>
      </c>
      <c r="O2">
        <f>(((L2/M2)+(2*L4))/((2*(1-L4))+(L2/M2)))</f>
        <v>1</v>
      </c>
      <c r="P2">
        <f>(((2*(1-L4))-(L3*(L2/L1)))/((2*(1-L4))+(L2/M2)))</f>
        <v>-0.97147746719908723</v>
      </c>
    </row>
    <row r="3" spans="1:16" ht="15" customHeight="1" x14ac:dyDescent="0.2">
      <c r="B3" s="13" t="s">
        <v>1</v>
      </c>
      <c r="C3" s="14"/>
      <c r="D3" s="14"/>
      <c r="E3" s="14"/>
      <c r="F3" s="14"/>
      <c r="G3" s="14"/>
      <c r="H3" s="14"/>
      <c r="I3" s="15"/>
      <c r="J3" s="2"/>
      <c r="K3" s="5" t="s">
        <v>8</v>
      </c>
      <c r="L3">
        <v>0.9</v>
      </c>
    </row>
    <row r="4" spans="1:16" x14ac:dyDescent="0.2">
      <c r="B4" s="16" t="s">
        <v>2</v>
      </c>
      <c r="C4" s="3"/>
      <c r="D4" s="3">
        <v>0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4" t="s">
        <v>9</v>
      </c>
      <c r="L4" s="4">
        <v>0.5</v>
      </c>
    </row>
    <row r="5" spans="1:16" x14ac:dyDescent="0.2">
      <c r="B5" s="17"/>
      <c r="C5" s="3">
        <v>0</v>
      </c>
      <c r="D5" s="3">
        <v>3.2</v>
      </c>
      <c r="E5" s="3">
        <v>3.3</v>
      </c>
      <c r="F5" s="3">
        <v>3.5</v>
      </c>
      <c r="G5" s="3">
        <v>3.52</v>
      </c>
      <c r="H5" s="3">
        <v>3.63</v>
      </c>
      <c r="I5" s="3">
        <v>3.93</v>
      </c>
      <c r="J5" s="3">
        <v>4.7</v>
      </c>
      <c r="K5" s="6"/>
    </row>
    <row r="6" spans="1:16" x14ac:dyDescent="0.2">
      <c r="B6" s="17"/>
      <c r="C6" s="3">
        <v>1</v>
      </c>
      <c r="D6" s="3">
        <v>3.32</v>
      </c>
      <c r="E6" s="3">
        <f>($N$2*D6)+($O$2*D5)+($P$2*E5)</f>
        <v>3.2194295493439817</v>
      </c>
      <c r="F6" s="3">
        <f t="shared" ref="F6:J6" si="0">($N$2*E6)+($O$2*E5)+($P$2*F5)</f>
        <v>3.0274321292257849</v>
      </c>
      <c r="G6" s="3">
        <f t="shared" si="0"/>
        <v>3.0214814124766183</v>
      </c>
      <c r="H6" s="3">
        <f t="shared" si="0"/>
        <v>2.9288379038492192</v>
      </c>
      <c r="I6" s="3">
        <f t="shared" si="0"/>
        <v>2.6573935825757098</v>
      </c>
      <c r="J6" s="3">
        <f t="shared" si="0"/>
        <v>1.9456538911160495</v>
      </c>
      <c r="K6" s="6"/>
    </row>
    <row r="7" spans="1:16" x14ac:dyDescent="0.2">
      <c r="B7" s="17"/>
      <c r="C7" s="3">
        <v>2</v>
      </c>
      <c r="D7" s="3">
        <v>3.44</v>
      </c>
      <c r="E7" s="3">
        <f t="shared" ref="E7:E11" si="1">($N$2*D7)+($O$2*D6)+($P$2*E6)</f>
        <v>3.5342792227422697</v>
      </c>
      <c r="F7" s="3">
        <f t="shared" ref="F7:F11" si="2">($N$2*E7)+($O$2*E6)+($P$2*F6)</f>
        <v>3.7118200800105949</v>
      </c>
      <c r="G7" s="3">
        <f t="shared" ref="G7:G11" si="3">($N$2*F7)+($O$2*F6)+($P$2*G6)</f>
        <v>3.6980805894712847</v>
      </c>
      <c r="H7" s="3">
        <f t="shared" ref="H7:H11" si="4">($N$2*G7)+($O$2*G6)+($P$2*H6)</f>
        <v>3.7687833483661657</v>
      </c>
      <c r="I7" s="3">
        <f t="shared" ref="I7:I11" si="5">($N$2*H7)+($O$2*H6)+($P$2*I6)</f>
        <v>4.0085280185903178</v>
      </c>
      <c r="J7" s="3">
        <f t="shared" ref="J7:J11" si="6">($N$2*I7)+($O$2*I6)+($P$2*J6)</f>
        <v>4.6614293150849395</v>
      </c>
      <c r="K7" s="6"/>
    </row>
    <row r="8" spans="1:16" x14ac:dyDescent="0.2">
      <c r="B8" s="17"/>
      <c r="C8" s="3">
        <v>3</v>
      </c>
      <c r="D8" s="3">
        <v>3.56</v>
      </c>
      <c r="E8" s="3">
        <f t="shared" si="1"/>
        <v>3.4649871555447316</v>
      </c>
      <c r="F8" s="3">
        <f t="shared" si="2"/>
        <v>3.2944865984608298</v>
      </c>
      <c r="G8" s="3">
        <f t="shared" si="3"/>
        <v>3.3197376118469872</v>
      </c>
      <c r="H8" s="3">
        <f t="shared" si="4"/>
        <v>3.2618427747010847</v>
      </c>
      <c r="I8" s="3">
        <f t="shared" si="5"/>
        <v>3.043395458837721</v>
      </c>
      <c r="J8" s="3">
        <f t="shared" si="6"/>
        <v>2.4366445860808978</v>
      </c>
      <c r="K8" s="6"/>
    </row>
    <row r="9" spans="1:16" x14ac:dyDescent="0.2">
      <c r="B9" s="17"/>
      <c r="C9" s="3">
        <v>4</v>
      </c>
      <c r="D9" s="3">
        <v>3.68</v>
      </c>
      <c r="E9" s="3">
        <f t="shared" si="1"/>
        <v>3.7688801335466757</v>
      </c>
      <c r="F9" s="3">
        <f t="shared" si="2"/>
        <v>3.9258497854655503</v>
      </c>
      <c r="G9" s="3">
        <f t="shared" si="3"/>
        <v>3.883310917726325</v>
      </c>
      <c r="H9" s="3">
        <f t="shared" si="4"/>
        <v>3.9234799093780675</v>
      </c>
      <c r="I9" s="3">
        <f t="shared" si="5"/>
        <v>4.1168249876333221</v>
      </c>
      <c r="J9" s="3">
        <f>($N$2*I9)+($O$2*I8)+($P$2*J8)</f>
        <v>4.6756528597754157</v>
      </c>
      <c r="K9" s="6"/>
    </row>
    <row r="10" spans="1:16" x14ac:dyDescent="0.2">
      <c r="B10" s="17"/>
      <c r="C10" s="3">
        <v>5</v>
      </c>
      <c r="D10" s="3">
        <v>3.8</v>
      </c>
      <c r="E10" s="3">
        <f t="shared" si="1"/>
        <v>3.7102322490416486</v>
      </c>
      <c r="F10" s="3">
        <f t="shared" si="2"/>
        <v>3.5594125553778766</v>
      </c>
      <c r="G10" s="3">
        <f t="shared" si="3"/>
        <v>3.6111898247813481</v>
      </c>
      <c r="H10" s="3">
        <f t="shared" si="4"/>
        <v>3.5799281373109153</v>
      </c>
      <c r="I10" s="3">
        <f t="shared" si="5"/>
        <v>3.4018967170796888</v>
      </c>
      <c r="J10" s="3">
        <f t="shared" si="6"/>
        <v>2.8793995962979979</v>
      </c>
      <c r="K10" s="6"/>
    </row>
    <row r="11" spans="1:16" x14ac:dyDescent="0.2">
      <c r="B11" s="18"/>
      <c r="C11" s="3">
        <v>6</v>
      </c>
      <c r="D11" s="3">
        <v>3.92</v>
      </c>
      <c r="E11" s="3">
        <f t="shared" si="1"/>
        <v>4.0037846434010671</v>
      </c>
      <c r="F11" s="3">
        <f t="shared" si="2"/>
        <v>4.1419297196083873</v>
      </c>
      <c r="G11" s="3">
        <f t="shared" si="3"/>
        <v>4.0750144041459588</v>
      </c>
      <c r="H11" s="3">
        <f t="shared" si="4"/>
        <v>4.0921549773313082</v>
      </c>
      <c r="I11" s="3">
        <f t="shared" si="5"/>
        <v>4.2504984836934065</v>
      </c>
      <c r="J11" s="3">
        <f t="shared" si="6"/>
        <v>4.733888391486067</v>
      </c>
      <c r="K11" s="6"/>
    </row>
    <row r="17" spans="1:16" x14ac:dyDescent="0.2">
      <c r="A17">
        <v>2</v>
      </c>
    </row>
    <row r="18" spans="1:16" x14ac:dyDescent="0.2">
      <c r="B18" t="s">
        <v>11</v>
      </c>
      <c r="C18" t="s">
        <v>1</v>
      </c>
      <c r="D18" t="s">
        <v>12</v>
      </c>
      <c r="E18" t="s">
        <v>13</v>
      </c>
      <c r="F18" t="s">
        <v>14</v>
      </c>
      <c r="G18" t="s">
        <v>15</v>
      </c>
      <c r="K18" t="s">
        <v>10</v>
      </c>
      <c r="L18">
        <v>11</v>
      </c>
      <c r="N18" t="s">
        <v>3</v>
      </c>
      <c r="O18" t="s">
        <v>4</v>
      </c>
      <c r="P18" t="s">
        <v>5</v>
      </c>
    </row>
    <row r="19" spans="1:16" x14ac:dyDescent="0.2">
      <c r="B19">
        <v>6</v>
      </c>
      <c r="C19">
        <v>10</v>
      </c>
      <c r="G19">
        <v>10</v>
      </c>
      <c r="K19" t="s">
        <v>9</v>
      </c>
      <c r="L19">
        <v>0.13</v>
      </c>
      <c r="N19">
        <f>(((L20/L18)-(2*L19))/((2*(1-L19))+(L20/L18)))</f>
        <v>0.1249005568814638</v>
      </c>
      <c r="O19">
        <f>(((L20/L18)+(2*L19))/((2*(1-L19))+(L20/L18)))</f>
        <v>0.35242641209228326</v>
      </c>
      <c r="P19">
        <f>(((2*(1-L19))-(L22*(L20/L21)))/((2*(1-L19))+(L20/L18)))</f>
        <v>0.52267303102625307</v>
      </c>
    </row>
    <row r="20" spans="1:16" x14ac:dyDescent="0.2">
      <c r="B20">
        <v>12</v>
      </c>
      <c r="C20">
        <v>30</v>
      </c>
      <c r="D20">
        <f>$N$19*C20</f>
        <v>3.7470167064439139</v>
      </c>
      <c r="E20">
        <f>$O$19*C19</f>
        <v>3.5242641209228327</v>
      </c>
      <c r="F20">
        <f>$P$19*G19</f>
        <v>5.2267303102625302</v>
      </c>
      <c r="G20">
        <f>D20+E20+F20</f>
        <v>12.498011137629277</v>
      </c>
      <c r="K20" t="s">
        <v>7</v>
      </c>
      <c r="L20">
        <v>6</v>
      </c>
    </row>
    <row r="21" spans="1:16" x14ac:dyDescent="0.2">
      <c r="B21">
        <v>18</v>
      </c>
      <c r="C21">
        <v>68</v>
      </c>
      <c r="D21">
        <f t="shared" ref="D21:D26" si="7">$N$19*C21</f>
        <v>8.4932378679395377</v>
      </c>
      <c r="E21">
        <f t="shared" ref="E21:E26" si="8">$O$19*C20</f>
        <v>10.572792362768498</v>
      </c>
      <c r="F21">
        <f t="shared" ref="F21:F26" si="9">$P$19*G20</f>
        <v>6.5323733631045631</v>
      </c>
      <c r="G21">
        <f>D21+E21+F21</f>
        <v>25.598403593812598</v>
      </c>
      <c r="K21" t="s">
        <v>6</v>
      </c>
      <c r="L21">
        <v>3</v>
      </c>
    </row>
    <row r="22" spans="1:16" x14ac:dyDescent="0.2">
      <c r="B22">
        <v>24</v>
      </c>
      <c r="C22">
        <v>50</v>
      </c>
      <c r="D22">
        <f t="shared" si="7"/>
        <v>6.2450278440731903</v>
      </c>
      <c r="E22">
        <f t="shared" si="8"/>
        <v>23.964996022275262</v>
      </c>
      <c r="F22">
        <f t="shared" si="9"/>
        <v>13.37959519581136</v>
      </c>
      <c r="G22">
        <f>D22+E22+F22</f>
        <v>43.589619062159812</v>
      </c>
      <c r="K22" t="s">
        <v>8</v>
      </c>
      <c r="L22">
        <f>L21/L18</f>
        <v>0.27272727272727271</v>
      </c>
    </row>
    <row r="23" spans="1:16" x14ac:dyDescent="0.2">
      <c r="B23">
        <f>B22+6</f>
        <v>30</v>
      </c>
      <c r="C23">
        <v>40</v>
      </c>
      <c r="D23">
        <f t="shared" si="7"/>
        <v>4.9960222752585519</v>
      </c>
      <c r="E23">
        <f t="shared" si="8"/>
        <v>17.621320604614162</v>
      </c>
      <c r="F23">
        <f t="shared" si="9"/>
        <v>22.783118316498808</v>
      </c>
      <c r="G23">
        <f t="shared" ref="G23:G26" si="10">D23+E23+F23</f>
        <v>45.400461196371523</v>
      </c>
    </row>
    <row r="24" spans="1:16" x14ac:dyDescent="0.2">
      <c r="B24">
        <f t="shared" ref="B24:B25" si="11">B23+6</f>
        <v>36</v>
      </c>
      <c r="C24">
        <v>31</v>
      </c>
      <c r="D24">
        <f t="shared" si="7"/>
        <v>3.8719172633253778</v>
      </c>
      <c r="E24">
        <f t="shared" si="8"/>
        <v>14.097056483691331</v>
      </c>
      <c r="F24">
        <f t="shared" si="9"/>
        <v>23.72959666349729</v>
      </c>
      <c r="G24">
        <f t="shared" si="10"/>
        <v>41.698570410513994</v>
      </c>
    </row>
    <row r="25" spans="1:16" x14ac:dyDescent="0.2">
      <c r="B25">
        <f t="shared" si="11"/>
        <v>42</v>
      </c>
      <c r="C25">
        <v>23</v>
      </c>
      <c r="D25">
        <f t="shared" si="7"/>
        <v>2.8727128082736675</v>
      </c>
      <c r="E25">
        <f t="shared" si="8"/>
        <v>10.925218774860781</v>
      </c>
      <c r="F25">
        <f t="shared" si="9"/>
        <v>21.794718185924978</v>
      </c>
      <c r="G25">
        <f t="shared" si="10"/>
        <v>35.592649769059427</v>
      </c>
    </row>
    <row r="26" spans="1:16" x14ac:dyDescent="0.2">
      <c r="B26">
        <f>B25+6</f>
        <v>48</v>
      </c>
      <c r="C26">
        <v>30</v>
      </c>
      <c r="D26">
        <f t="shared" si="7"/>
        <v>3.7470167064439139</v>
      </c>
      <c r="E26">
        <f t="shared" si="8"/>
        <v>8.1058074781225145</v>
      </c>
      <c r="F26">
        <f t="shared" si="9"/>
        <v>18.603318137050156</v>
      </c>
      <c r="G26">
        <f t="shared" si="10"/>
        <v>30.456142321616582</v>
      </c>
    </row>
    <row r="30" spans="1:16" x14ac:dyDescent="0.2">
      <c r="A30" t="s">
        <v>16</v>
      </c>
    </row>
    <row r="31" spans="1:16" x14ac:dyDescent="0.2">
      <c r="B31" t="s">
        <v>11</v>
      </c>
      <c r="C31" t="s">
        <v>1</v>
      </c>
      <c r="D31" t="s">
        <v>12</v>
      </c>
      <c r="E31" t="s">
        <v>13</v>
      </c>
      <c r="F31" t="s">
        <v>14</v>
      </c>
      <c r="G31" t="s">
        <v>15</v>
      </c>
      <c r="K31" t="s">
        <v>10</v>
      </c>
      <c r="L31">
        <v>11</v>
      </c>
      <c r="N31" t="s">
        <v>3</v>
      </c>
      <c r="O31" t="s">
        <v>4</v>
      </c>
      <c r="P31" t="s">
        <v>5</v>
      </c>
    </row>
    <row r="32" spans="1:16" x14ac:dyDescent="0.2">
      <c r="B32">
        <v>6</v>
      </c>
      <c r="C32">
        <v>10</v>
      </c>
      <c r="G32">
        <v>10</v>
      </c>
      <c r="K32" t="s">
        <v>9</v>
      </c>
      <c r="L32">
        <v>0</v>
      </c>
      <c r="N32">
        <f>(((L33/L31)-(2*L32))/((2*(1-L32))+(L33/L31)))</f>
        <v>0.21428571428571427</v>
      </c>
      <c r="O32">
        <f>(((L33/L31)+(2*L32))/((2*(1-L32))+(L33/L31)))</f>
        <v>0.21428571428571427</v>
      </c>
      <c r="P32">
        <f>(((2*(1-L32))-(L35*(L33/L34)))/((2*(1-L32))+(L33/L31)))</f>
        <v>0.57142857142857151</v>
      </c>
    </row>
    <row r="33" spans="2:12" x14ac:dyDescent="0.2">
      <c r="B33">
        <v>12</v>
      </c>
      <c r="C33">
        <v>30</v>
      </c>
      <c r="D33">
        <f>$N$32*C33</f>
        <v>6.4285714285714279</v>
      </c>
      <c r="E33">
        <f>$O$32*C32</f>
        <v>2.1428571428571428</v>
      </c>
      <c r="F33">
        <f>$P$32*G32</f>
        <v>5.7142857142857153</v>
      </c>
      <c r="G33">
        <f>D33+E33+F33</f>
        <v>14.285714285714286</v>
      </c>
      <c r="K33" t="s">
        <v>7</v>
      </c>
      <c r="L33">
        <v>6</v>
      </c>
    </row>
    <row r="34" spans="2:12" x14ac:dyDescent="0.2">
      <c r="B34">
        <v>18</v>
      </c>
      <c r="C34">
        <v>68</v>
      </c>
      <c r="D34">
        <f t="shared" ref="D34:D39" si="12">$N$32*C34</f>
        <v>14.571428571428571</v>
      </c>
      <c r="E34">
        <f t="shared" ref="E34:E39" si="13">$O$32*C33</f>
        <v>6.4285714285714279</v>
      </c>
      <c r="F34">
        <f t="shared" ref="F34:F39" si="14">$P$32*G33</f>
        <v>8.1632653061224509</v>
      </c>
      <c r="G34">
        <f>D34+E34+F34</f>
        <v>29.163265306122451</v>
      </c>
      <c r="K34" t="s">
        <v>6</v>
      </c>
      <c r="L34">
        <v>3</v>
      </c>
    </row>
    <row r="35" spans="2:12" x14ac:dyDescent="0.2">
      <c r="B35">
        <v>24</v>
      </c>
      <c r="C35">
        <v>50</v>
      </c>
      <c r="D35">
        <f t="shared" si="12"/>
        <v>10.714285714285714</v>
      </c>
      <c r="E35">
        <f t="shared" si="13"/>
        <v>14.571428571428571</v>
      </c>
      <c r="F35">
        <f t="shared" si="14"/>
        <v>16.664723032069976</v>
      </c>
      <c r="G35">
        <f>D35+E35+F35</f>
        <v>41.950437317784264</v>
      </c>
      <c r="K35" t="s">
        <v>8</v>
      </c>
      <c r="L35">
        <f>L34/L31</f>
        <v>0.27272727272727271</v>
      </c>
    </row>
    <row r="36" spans="2:12" x14ac:dyDescent="0.2">
      <c r="B36">
        <f>B35+6</f>
        <v>30</v>
      </c>
      <c r="C36">
        <v>40</v>
      </c>
      <c r="D36">
        <f t="shared" si="12"/>
        <v>8.5714285714285712</v>
      </c>
      <c r="E36">
        <f t="shared" si="13"/>
        <v>10.714285714285714</v>
      </c>
      <c r="F36">
        <f t="shared" si="14"/>
        <v>23.971678467305296</v>
      </c>
      <c r="G36">
        <f>D36+E36+F36</f>
        <v>43.25739275301958</v>
      </c>
    </row>
    <row r="37" spans="2:12" x14ac:dyDescent="0.2">
      <c r="B37">
        <f t="shared" ref="B37:B38" si="15">B36+6</f>
        <v>36</v>
      </c>
      <c r="C37">
        <v>31</v>
      </c>
      <c r="D37">
        <f t="shared" si="12"/>
        <v>6.6428571428571423</v>
      </c>
      <c r="E37">
        <f t="shared" si="13"/>
        <v>8.5714285714285712</v>
      </c>
      <c r="F37">
        <f t="shared" si="14"/>
        <v>24.71851014458262</v>
      </c>
      <c r="G37">
        <f>D37+E37+F37</f>
        <v>39.932795858868332</v>
      </c>
    </row>
    <row r="38" spans="2:12" x14ac:dyDescent="0.2">
      <c r="B38">
        <f t="shared" si="15"/>
        <v>42</v>
      </c>
      <c r="C38">
        <v>23</v>
      </c>
      <c r="D38">
        <f t="shared" si="12"/>
        <v>4.9285714285714279</v>
      </c>
      <c r="E38">
        <f t="shared" si="13"/>
        <v>6.6428571428571423</v>
      </c>
      <c r="F38">
        <f t="shared" si="14"/>
        <v>22.818740490781906</v>
      </c>
      <c r="G38">
        <f>D38+E38+F38</f>
        <v>34.390169062210475</v>
      </c>
    </row>
    <row r="39" spans="2:12" x14ac:dyDescent="0.2">
      <c r="B39">
        <f>B38+6</f>
        <v>48</v>
      </c>
      <c r="C39">
        <v>30</v>
      </c>
      <c r="D39">
        <f t="shared" si="12"/>
        <v>6.4285714285714279</v>
      </c>
      <c r="E39">
        <f t="shared" si="13"/>
        <v>4.9285714285714279</v>
      </c>
      <c r="F39">
        <f t="shared" si="14"/>
        <v>19.65152517840599</v>
      </c>
      <c r="G39">
        <f>D39+E39+F39</f>
        <v>31.008668035548844</v>
      </c>
    </row>
  </sheetData>
  <mergeCells count="4">
    <mergeCell ref="B1:I1"/>
    <mergeCell ref="B2:I2"/>
    <mergeCell ref="B3:I3"/>
    <mergeCell ref="B4:B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Abdulakeem</dc:creator>
  <cp:lastModifiedBy>Abdulakeem</cp:lastModifiedBy>
  <dcterms:created xsi:type="dcterms:W3CDTF">2020-04-12T14:48:14Z</dcterms:created>
  <dcterms:modified xsi:type="dcterms:W3CDTF">2020-04-12T19:25:20Z</dcterms:modified>
</cp:coreProperties>
</file>