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88" yWindow="528" windowWidth="15996" windowHeight="5772"/>
  </bookViews>
  <sheets>
    <sheet name="Sheet1" sheetId="1" r:id="rId1"/>
  </sheets>
  <definedNames>
    <definedName name="_xlnm._FilterDatabase" localSheetId="0" hidden="1">Sheet1!$A$2:$F$2</definedName>
  </definedNames>
  <calcPr calcId="124519"/>
</workbook>
</file>

<file path=xl/calcChain.xml><?xml version="1.0" encoding="utf-8"?>
<calcChain xmlns="http://schemas.openxmlformats.org/spreadsheetml/2006/main">
  <c r="C48" i="1"/>
  <c r="C47"/>
  <c r="C46"/>
  <c r="J33"/>
  <c r="F33"/>
  <c r="J30"/>
  <c r="F29"/>
  <c r="F34" s="1"/>
  <c r="J27"/>
  <c r="J22"/>
  <c r="F20"/>
  <c r="F19"/>
  <c r="J14"/>
  <c r="F7"/>
  <c r="F9" s="1"/>
  <c r="J5"/>
  <c r="J19" l="1"/>
  <c r="J11"/>
  <c r="J8"/>
</calcChain>
</file>

<file path=xl/sharedStrings.xml><?xml version="1.0" encoding="utf-8"?>
<sst xmlns="http://schemas.openxmlformats.org/spreadsheetml/2006/main" count="67" uniqueCount="63">
  <si>
    <t>Statement of Profit or Loss for the year ended 31/12/2014</t>
  </si>
  <si>
    <t>Revenue (all on credit)</t>
  </si>
  <si>
    <t>Profit after charging all expenses except debenture interest</t>
  </si>
  <si>
    <t>Debenture interest(gross)</t>
  </si>
  <si>
    <t>Profit before taxation</t>
  </si>
  <si>
    <t>Taxation Expense</t>
  </si>
  <si>
    <t>Profit for the year</t>
  </si>
  <si>
    <t>AJANAKU PLC</t>
  </si>
  <si>
    <t>Statement of Financial Position as at 31/12/2014</t>
  </si>
  <si>
    <t>Non-current Assets (carrying values)</t>
  </si>
  <si>
    <t>Property plant and equipment</t>
  </si>
  <si>
    <t>Current Assets</t>
  </si>
  <si>
    <t>Inventory</t>
  </si>
  <si>
    <t>Receivables</t>
  </si>
  <si>
    <t>Investments</t>
  </si>
  <si>
    <t>Equity and Liabilities</t>
  </si>
  <si>
    <t>400,000 ₦1 ordinary share</t>
  </si>
  <si>
    <t>Issued and fully paid 200,000 ₦1 ordinary shares</t>
  </si>
  <si>
    <t>Capital Reserves</t>
  </si>
  <si>
    <t>Revenue Reserves</t>
  </si>
  <si>
    <t>Non-current Liability</t>
  </si>
  <si>
    <t>200,000 10% Debentures (secured on freehold property) 200,000</t>
  </si>
  <si>
    <t>Current Liabilities</t>
  </si>
  <si>
    <t>Trade Payables</t>
  </si>
  <si>
    <t>Bank overdraft</t>
  </si>
  <si>
    <t>Current Taxation</t>
  </si>
  <si>
    <t>₦</t>
  </si>
  <si>
    <t>PROFITABILITY RATIO</t>
  </si>
  <si>
    <t>ROCE=Profit before interest and tax/capital employed * 100</t>
  </si>
  <si>
    <t>Return on (long term) Capital Employed (ROCE)</t>
  </si>
  <si>
    <t>Returns on Equity (ROE)</t>
  </si>
  <si>
    <t>ROE=Profit after taxation and preference dividend/share capital and reserves(excluding prefrence share capital) X 100</t>
  </si>
  <si>
    <t>Operating Profit Margin (OPM)</t>
  </si>
  <si>
    <t>OPM=Profit after interest and taxation/Revenue *100</t>
  </si>
  <si>
    <t>Gross Profit Margin(GPM)</t>
  </si>
  <si>
    <t>GPM=Gross profit/Revenue*100%</t>
  </si>
  <si>
    <t>RATIO ANALYSIS FOR 2014</t>
  </si>
  <si>
    <t>LIQUIDITY RATIO</t>
  </si>
  <si>
    <t>Current Ratio(CR)</t>
  </si>
  <si>
    <t>CR=Current Assets/Current Liabilities</t>
  </si>
  <si>
    <t>Quick/Acid Test Ratio(ATR)</t>
  </si>
  <si>
    <t>ATR=Current Asset – Inventories/Current liabilities</t>
  </si>
  <si>
    <t>Working Note</t>
  </si>
  <si>
    <t>WORKING CAPITAL EFFICIENCY RATIO</t>
  </si>
  <si>
    <t>Average Collection Period</t>
  </si>
  <si>
    <t>ACP=Trade Receivables/Credit Sales*365 days</t>
  </si>
  <si>
    <t>Inventory Turnover Period</t>
  </si>
  <si>
    <t>Average Payble Period</t>
  </si>
  <si>
    <t>ITP=Inventory/Cost of sales*365days</t>
  </si>
  <si>
    <t>APP=Trade Payables/Purchases*365days</t>
  </si>
  <si>
    <t>Additional Notes:</t>
  </si>
  <si>
    <t>Purchases for the year</t>
  </si>
  <si>
    <t>Cost of Sales for the year</t>
  </si>
  <si>
    <t xml:space="preserve">The market price of Ajanaku Plc ordinary share as 31/12/2014 </t>
  </si>
  <si>
    <t>Dividends during the year end</t>
  </si>
  <si>
    <t>Capital Employed</t>
  </si>
  <si>
    <t>Gross Profit</t>
  </si>
  <si>
    <t>Days</t>
  </si>
  <si>
    <t>Current Asset-Inventory</t>
  </si>
  <si>
    <t>NAME: SUZAN RITA PAUL</t>
  </si>
  <si>
    <t>DEPARTMENT: BUSINESS ADMINISTRATION</t>
  </si>
  <si>
    <t>MATRIC NO.: 18/SMS03/030</t>
  </si>
  <si>
    <t>COURSE CODE: ACC202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</si>
</sst>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₦-470]#,##0.00"/>
    <numFmt numFmtId="165" formatCode="_([$€-2]\ * #,##0.00_);_([$€-2]\ * \(#,##0.00\);_([$€-2]\ * &quot;-&quot;??_);_(@_)"/>
    <numFmt numFmtId="166" formatCode="0.0%"/>
    <numFmt numFmtId="167" formatCode="[$₦-470]#,##0.00;[Red][$₦-470]#,##0.00"/>
    <numFmt numFmtId="168" formatCode="_-[$₦-470]* #,##0.00_-;\-[$₦-470]* #,##0.00_-;_-[$₦-470]* &quot;-&quot;??_-;_-@_-"/>
    <numFmt numFmtId="169" formatCode="0.0"/>
  </numFmts>
  <fonts count="12">
    <font>
      <sz val="11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8"/>
      <color rgb="FF000000"/>
      <name val="Calibri"/>
    </font>
    <font>
      <b/>
      <u/>
      <sz val="9"/>
      <color rgb="FF000000"/>
      <name val="Calibri"/>
    </font>
    <font>
      <b/>
      <u/>
      <sz val="11"/>
      <color rgb="FF000000"/>
      <name val="Calibri"/>
    </font>
    <font>
      <sz val="8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505050"/>
      </bottom>
      <diagonal/>
    </border>
    <border>
      <left/>
      <right/>
      <top style="thin">
        <color rgb="FF505050"/>
      </top>
      <bottom style="double">
        <color rgb="FF505050"/>
      </bottom>
      <diagonal/>
    </border>
    <border>
      <left/>
      <right/>
      <top/>
      <bottom style="medium">
        <color rgb="FF505050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164" fontId="4" fillId="0" borderId="0" xfId="0" applyNumberFormat="1" applyFont="1" applyAlignment="1">
      <alignment horizontal="center"/>
    </xf>
    <xf numFmtId="165" fontId="3" fillId="0" borderId="0" xfId="0" applyNumberFormat="1" applyFont="1" applyAlignment="1"/>
    <xf numFmtId="0" fontId="4" fillId="0" borderId="0" xfId="0" applyFont="1" applyAlignment="1"/>
    <xf numFmtId="3" fontId="4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/>
    <xf numFmtId="3" fontId="4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166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/>
    </xf>
    <xf numFmtId="9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2" xfId="0" applyNumberFormat="1" applyFont="1" applyBorder="1" applyAlignment="1">
      <alignment horizontal="center" vertical="top"/>
    </xf>
    <xf numFmtId="0" fontId="6" fillId="0" borderId="0" xfId="0" applyFont="1" applyAlignment="1"/>
    <xf numFmtId="166" fontId="6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0" fontId="5" fillId="0" borderId="0" xfId="0" applyFont="1" applyAlignment="1"/>
    <xf numFmtId="43" fontId="3" fillId="0" borderId="0" xfId="0" applyNumberFormat="1" applyFont="1" applyAlignment="1"/>
    <xf numFmtId="9" fontId="6" fillId="0" borderId="0" xfId="0" applyNumberFormat="1" applyFont="1" applyAlignment="1">
      <alignment horizontal="center" vertical="center"/>
    </xf>
    <xf numFmtId="168" fontId="3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3" fontId="4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3" fontId="4" fillId="0" borderId="2" xfId="0" applyNumberFormat="1" applyFont="1" applyBorder="1" applyAlignment="1"/>
    <xf numFmtId="3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" fontId="6" fillId="0" borderId="0" xfId="0" applyNumberFormat="1" applyFont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7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topLeftCell="A31" workbookViewId="0">
      <selection activeCell="A55" sqref="A55"/>
    </sheetView>
  </sheetViews>
  <sheetFormatPr defaultColWidth="10" defaultRowHeight="14.4"/>
  <cols>
    <col min="1" max="1" width="15.109375" customWidth="1"/>
    <col min="2" max="3" width="7.88671875" customWidth="1"/>
    <col min="4" max="4" width="11.44140625" customWidth="1"/>
    <col min="5" max="5" width="9.109375" customWidth="1"/>
    <col min="6" max="6" width="8.21875" customWidth="1"/>
    <col min="7" max="7" width="2.6640625" customWidth="1"/>
    <col min="8" max="8" width="26.33203125" customWidth="1"/>
    <col min="9" max="9" width="5.109375" customWidth="1"/>
    <col min="10" max="10" width="5.6640625" customWidth="1"/>
    <col min="11" max="11" width="8.5546875" customWidth="1"/>
  </cols>
  <sheetData>
    <row r="1" spans="1:17">
      <c r="B1" s="54" t="s">
        <v>7</v>
      </c>
      <c r="C1" s="55"/>
      <c r="D1" s="55"/>
      <c r="E1" s="55"/>
    </row>
    <row r="2" spans="1:17">
      <c r="A2" s="59" t="s">
        <v>0</v>
      </c>
      <c r="B2" s="59"/>
      <c r="C2" s="59"/>
      <c r="D2" s="59"/>
      <c r="E2" s="59"/>
      <c r="F2" s="59"/>
      <c r="H2" s="1" t="s">
        <v>36</v>
      </c>
      <c r="I2" s="2"/>
      <c r="J2" s="2"/>
      <c r="K2" s="2"/>
      <c r="L2" s="2"/>
      <c r="M2" s="2"/>
    </row>
    <row r="3" spans="1:17">
      <c r="F3" s="3" t="s">
        <v>26</v>
      </c>
      <c r="G3" s="4"/>
      <c r="H3" s="58" t="s">
        <v>27</v>
      </c>
      <c r="I3" s="58"/>
      <c r="J3" s="5"/>
      <c r="K3" s="5"/>
    </row>
    <row r="4" spans="1:17" ht="21">
      <c r="A4" s="51" t="s">
        <v>1</v>
      </c>
      <c r="B4" s="51"/>
      <c r="C4" s="51"/>
      <c r="D4" s="5"/>
      <c r="E4" s="5"/>
      <c r="F4" s="6">
        <v>2000000</v>
      </c>
      <c r="H4" s="7" t="s">
        <v>29</v>
      </c>
      <c r="I4" s="7"/>
      <c r="J4" s="8"/>
      <c r="K4" s="5"/>
    </row>
    <row r="5" spans="1:17" ht="20.399999999999999">
      <c r="A5" s="56" t="s">
        <v>2</v>
      </c>
      <c r="B5" s="56"/>
      <c r="C5" s="56"/>
      <c r="D5" s="56"/>
      <c r="E5" s="56"/>
      <c r="F5" s="9">
        <v>220000</v>
      </c>
      <c r="H5" s="10" t="s">
        <v>28</v>
      </c>
      <c r="I5" s="10"/>
      <c r="J5" s="11" t="e">
        <f>(F5/#REF!*100%)</f>
        <v>#REF!</v>
      </c>
      <c r="K5" s="12"/>
      <c r="L5" s="5"/>
    </row>
    <row r="6" spans="1:17">
      <c r="A6" s="51" t="s">
        <v>3</v>
      </c>
      <c r="B6" s="51"/>
      <c r="C6" s="51"/>
      <c r="D6" s="5"/>
      <c r="E6" s="5"/>
      <c r="F6" s="6">
        <v>20000</v>
      </c>
    </row>
    <row r="7" spans="1:17">
      <c r="A7" s="51" t="s">
        <v>4</v>
      </c>
      <c r="B7" s="51"/>
      <c r="C7" s="51"/>
      <c r="D7" s="5"/>
      <c r="E7" s="5"/>
      <c r="F7" s="9">
        <f>(F5-F6)</f>
        <v>200000</v>
      </c>
      <c r="H7" s="8" t="s">
        <v>30</v>
      </c>
      <c r="I7" s="8"/>
      <c r="J7" s="5"/>
    </row>
    <row r="8" spans="1:17" ht="40.799999999999997">
      <c r="A8" s="56" t="s">
        <v>5</v>
      </c>
      <c r="B8" s="56"/>
      <c r="C8" s="5"/>
      <c r="D8" s="5"/>
      <c r="E8" s="5"/>
      <c r="F8" s="9">
        <v>88000</v>
      </c>
      <c r="H8" s="10" t="s">
        <v>31</v>
      </c>
      <c r="I8" s="7"/>
      <c r="J8" s="13">
        <f>(F9/F26*100%)</f>
        <v>0.16</v>
      </c>
      <c r="K8" s="14"/>
      <c r="L8" s="14"/>
      <c r="M8" s="14"/>
      <c r="N8" s="14"/>
      <c r="O8" s="14"/>
      <c r="P8" s="14"/>
      <c r="Q8" s="14"/>
    </row>
    <row r="9" spans="1:17">
      <c r="A9" s="51" t="s">
        <v>6</v>
      </c>
      <c r="B9" s="51"/>
      <c r="C9" s="5"/>
      <c r="D9" s="5"/>
      <c r="E9" s="5"/>
      <c r="F9" s="15">
        <f>(F7-F8)</f>
        <v>112000</v>
      </c>
    </row>
    <row r="10" spans="1:17">
      <c r="H10" s="16" t="s">
        <v>32</v>
      </c>
      <c r="I10" s="16"/>
    </row>
    <row r="11" spans="1:17" ht="20.399999999999999">
      <c r="H11" s="7" t="s">
        <v>33</v>
      </c>
      <c r="I11" s="7"/>
      <c r="J11" s="17">
        <f>(F9/F4*100%)</f>
        <v>5.6000000000000001E-2</v>
      </c>
    </row>
    <row r="12" spans="1:17">
      <c r="A12" s="55" t="s">
        <v>8</v>
      </c>
      <c r="B12" s="55"/>
      <c r="C12" s="55"/>
      <c r="D12" s="55"/>
      <c r="E12" s="55"/>
      <c r="F12" s="55"/>
    </row>
    <row r="13" spans="1:17">
      <c r="E13" s="18" t="s">
        <v>26</v>
      </c>
      <c r="F13" s="18" t="s">
        <v>26</v>
      </c>
      <c r="H13" s="16" t="s">
        <v>34</v>
      </c>
    </row>
    <row r="14" spans="1:17">
      <c r="A14" s="57" t="s">
        <v>9</v>
      </c>
      <c r="B14" s="57"/>
      <c r="C14" s="57"/>
      <c r="D14" s="19"/>
      <c r="E14" s="20"/>
      <c r="H14" s="16" t="s">
        <v>35</v>
      </c>
      <c r="I14" s="16"/>
      <c r="J14" s="21" t="e">
        <f>(#REF!/F4*100%)</f>
        <v>#REF!</v>
      </c>
    </row>
    <row r="15" spans="1:17">
      <c r="A15" s="51" t="s">
        <v>10</v>
      </c>
      <c r="B15" s="51"/>
      <c r="C15" s="51"/>
      <c r="E15" s="22"/>
      <c r="F15" s="23">
        <v>840000</v>
      </c>
    </row>
    <row r="16" spans="1:17">
      <c r="A16" s="24" t="s">
        <v>11</v>
      </c>
      <c r="B16" s="25"/>
      <c r="F16" s="26"/>
    </row>
    <row r="17" spans="1:11">
      <c r="A17" s="5" t="s">
        <v>12</v>
      </c>
      <c r="B17" s="5"/>
      <c r="C17" s="5"/>
      <c r="D17" s="5"/>
      <c r="E17" s="23">
        <v>500000</v>
      </c>
      <c r="H17" s="27" t="s">
        <v>37</v>
      </c>
    </row>
    <row r="18" spans="1:11">
      <c r="A18" s="5" t="s">
        <v>13</v>
      </c>
      <c r="B18" s="5"/>
      <c r="C18" s="5"/>
      <c r="D18" s="5"/>
      <c r="E18" s="23">
        <v>200000</v>
      </c>
      <c r="H18" s="16" t="s">
        <v>38</v>
      </c>
      <c r="I18" s="16"/>
    </row>
    <row r="19" spans="1:11">
      <c r="A19" s="5" t="s">
        <v>14</v>
      </c>
      <c r="B19" s="5"/>
      <c r="C19" s="5"/>
      <c r="D19" s="5"/>
      <c r="E19" s="28">
        <v>60000</v>
      </c>
      <c r="F19" s="29">
        <f>SUM(E17:E19)</f>
        <v>760000</v>
      </c>
      <c r="H19" s="16" t="s">
        <v>39</v>
      </c>
      <c r="I19" s="16"/>
      <c r="J19" s="30" t="str">
        <f>ROUND(F19/F33,1)&amp;":"&amp;1</f>
        <v>1.1:1</v>
      </c>
    </row>
    <row r="20" spans="1:11">
      <c r="A20" s="5"/>
      <c r="B20" s="5"/>
      <c r="C20" s="5"/>
      <c r="D20" s="5"/>
      <c r="E20" s="5"/>
      <c r="F20" s="31">
        <f>(E17+E18+E19+F15)</f>
        <v>1600000</v>
      </c>
    </row>
    <row r="21" spans="1:11">
      <c r="A21" s="53" t="s">
        <v>15</v>
      </c>
      <c r="B21" s="53"/>
      <c r="C21" s="5"/>
      <c r="D21" s="5"/>
      <c r="E21" s="5"/>
      <c r="H21" s="16" t="s">
        <v>40</v>
      </c>
    </row>
    <row r="22" spans="1:11" ht="21.6">
      <c r="A22" s="51" t="s">
        <v>16</v>
      </c>
      <c r="B22" s="51"/>
      <c r="C22" s="51"/>
      <c r="D22" s="5"/>
      <c r="E22" s="5"/>
      <c r="F22" s="32">
        <v>400000</v>
      </c>
      <c r="H22" s="7" t="s">
        <v>41</v>
      </c>
      <c r="I22" s="33"/>
      <c r="J22" s="34" t="e">
        <f>ROUND(#REF!/F33,1)&amp;":"&amp;1</f>
        <v>#REF!</v>
      </c>
      <c r="K22" s="33"/>
    </row>
    <row r="23" spans="1:11">
      <c r="A23" s="51" t="s">
        <v>17</v>
      </c>
      <c r="B23" s="51"/>
      <c r="C23" s="51"/>
      <c r="D23" s="51"/>
      <c r="E23" s="5"/>
      <c r="F23" s="23">
        <v>200000</v>
      </c>
    </row>
    <row r="24" spans="1:11">
      <c r="A24" s="51" t="s">
        <v>18</v>
      </c>
      <c r="B24" s="51"/>
      <c r="C24" s="5"/>
      <c r="D24" s="5"/>
      <c r="E24" s="5"/>
      <c r="F24" s="23">
        <v>100000</v>
      </c>
    </row>
    <row r="25" spans="1:11">
      <c r="A25" s="51" t="s">
        <v>19</v>
      </c>
      <c r="B25" s="51"/>
      <c r="C25" s="5"/>
      <c r="D25" s="5"/>
      <c r="E25" s="5"/>
      <c r="F25" s="28">
        <v>400000</v>
      </c>
      <c r="H25" s="27" t="s">
        <v>43</v>
      </c>
      <c r="I25" s="35"/>
      <c r="J25" s="36" t="s">
        <v>57</v>
      </c>
    </row>
    <row r="26" spans="1:11">
      <c r="F26" s="23">
        <v>700000</v>
      </c>
      <c r="H26" s="16" t="s">
        <v>44</v>
      </c>
    </row>
    <row r="27" spans="1:11" ht="21">
      <c r="A27" s="53" t="s">
        <v>20</v>
      </c>
      <c r="B27" s="53"/>
      <c r="F27" s="26"/>
      <c r="H27" s="7" t="s">
        <v>45</v>
      </c>
      <c r="I27" s="14"/>
      <c r="J27" s="37">
        <f>(E18/F4*365)</f>
        <v>36.5</v>
      </c>
    </row>
    <row r="28" spans="1:11">
      <c r="A28" s="51" t="s">
        <v>21</v>
      </c>
      <c r="B28" s="51"/>
      <c r="C28" s="51"/>
      <c r="D28" s="51"/>
      <c r="E28" s="51"/>
      <c r="F28" s="28">
        <v>200000</v>
      </c>
      <c r="G28" s="5"/>
      <c r="H28" s="16"/>
      <c r="J28" s="38"/>
    </row>
    <row r="29" spans="1:11">
      <c r="F29" s="23">
        <f>(F26+F28)</f>
        <v>900000</v>
      </c>
      <c r="H29" s="16" t="s">
        <v>46</v>
      </c>
      <c r="J29" s="38"/>
    </row>
    <row r="30" spans="1:11">
      <c r="A30" s="53" t="s">
        <v>22</v>
      </c>
      <c r="B30" s="53"/>
      <c r="F30" s="26"/>
      <c r="H30" s="16" t="s">
        <v>48</v>
      </c>
      <c r="J30" s="39">
        <f>(E17/F40*365)</f>
        <v>121.66666666666666</v>
      </c>
    </row>
    <row r="31" spans="1:11">
      <c r="A31" s="51" t="s">
        <v>23</v>
      </c>
      <c r="B31" s="51"/>
      <c r="E31" s="23">
        <v>172800</v>
      </c>
      <c r="J31" s="37"/>
    </row>
    <row r="32" spans="1:11">
      <c r="A32" s="51" t="s">
        <v>24</v>
      </c>
      <c r="B32" s="51"/>
      <c r="E32" s="23">
        <v>439200</v>
      </c>
      <c r="H32" s="16" t="s">
        <v>47</v>
      </c>
      <c r="J32" s="37"/>
    </row>
    <row r="33" spans="1:10">
      <c r="A33" s="51" t="s">
        <v>25</v>
      </c>
      <c r="B33" s="51"/>
      <c r="E33" s="28">
        <v>88000</v>
      </c>
      <c r="F33" s="40">
        <f>SUM(E31:E33)</f>
        <v>700000</v>
      </c>
      <c r="H33" s="16" t="s">
        <v>49</v>
      </c>
      <c r="J33" s="37">
        <f>(E31/F39*365)</f>
        <v>58.4</v>
      </c>
    </row>
    <row r="34" spans="1:10">
      <c r="F34" s="41">
        <f>(F29+E31+E32+E33)</f>
        <v>1600000</v>
      </c>
    </row>
    <row r="37" spans="1:10">
      <c r="A37" s="5" t="s">
        <v>50</v>
      </c>
      <c r="B37" s="5"/>
      <c r="C37" s="5"/>
      <c r="D37" s="5"/>
      <c r="E37" s="5"/>
      <c r="F37" s="18" t="s">
        <v>26</v>
      </c>
    </row>
    <row r="38" spans="1:10">
      <c r="A38" s="51" t="s">
        <v>54</v>
      </c>
      <c r="B38" s="51"/>
      <c r="C38" s="51"/>
      <c r="D38" s="5"/>
      <c r="E38" s="5"/>
      <c r="F38" s="42">
        <v>53600</v>
      </c>
    </row>
    <row r="39" spans="1:10">
      <c r="A39" s="52" t="s">
        <v>51</v>
      </c>
      <c r="B39" s="52"/>
      <c r="C39" s="5"/>
      <c r="D39" s="5"/>
      <c r="E39" s="5"/>
      <c r="F39" s="42">
        <v>1080000</v>
      </c>
    </row>
    <row r="40" spans="1:10">
      <c r="A40" s="51" t="s">
        <v>52</v>
      </c>
      <c r="B40" s="51"/>
      <c r="C40" s="51"/>
      <c r="D40" s="5"/>
      <c r="E40" s="5"/>
      <c r="F40" s="42">
        <v>1500000</v>
      </c>
    </row>
    <row r="41" spans="1:10">
      <c r="A41" s="51" t="s">
        <v>53</v>
      </c>
      <c r="B41" s="51"/>
      <c r="C41" s="51"/>
      <c r="D41" s="51"/>
      <c r="E41" s="51"/>
      <c r="F41" s="43">
        <v>4</v>
      </c>
    </row>
    <row r="45" spans="1:10">
      <c r="A45" s="45" t="s">
        <v>42</v>
      </c>
      <c r="B45" s="16"/>
      <c r="C45" s="18" t="s">
        <v>26</v>
      </c>
    </row>
    <row r="46" spans="1:10">
      <c r="A46" s="49" t="s">
        <v>58</v>
      </c>
      <c r="B46" s="50"/>
      <c r="C46" s="42">
        <f>SUM(E18:E19)</f>
        <v>260000</v>
      </c>
    </row>
    <row r="47" spans="1:10">
      <c r="A47" s="44" t="s">
        <v>55</v>
      </c>
      <c r="B47" s="44"/>
      <c r="C47" s="42">
        <f>(F26+F28)</f>
        <v>900000</v>
      </c>
    </row>
    <row r="48" spans="1:10">
      <c r="A48" s="5" t="s">
        <v>56</v>
      </c>
      <c r="B48" s="5"/>
      <c r="C48" s="42">
        <f>(F4-F40)</f>
        <v>500000</v>
      </c>
    </row>
    <row r="50" spans="1:25">
      <c r="A50" s="48" t="s">
        <v>59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:25">
      <c r="A51" s="46" t="s">
        <v>60</v>
      </c>
    </row>
    <row r="52" spans="1:25">
      <c r="A52" s="46" t="s">
        <v>61</v>
      </c>
    </row>
    <row r="53" spans="1:25">
      <c r="A53" s="46" t="s">
        <v>62</v>
      </c>
      <c r="B53" s="46"/>
      <c r="D53" s="46"/>
    </row>
  </sheetData>
  <mergeCells count="28">
    <mergeCell ref="H3:I3"/>
    <mergeCell ref="A9:B9"/>
    <mergeCell ref="A2:F2"/>
    <mergeCell ref="A6:C6"/>
    <mergeCell ref="A8:B8"/>
    <mergeCell ref="A22:C22"/>
    <mergeCell ref="A40:C40"/>
    <mergeCell ref="A28:E28"/>
    <mergeCell ref="A33:B33"/>
    <mergeCell ref="A12:F12"/>
    <mergeCell ref="A38:C38"/>
    <mergeCell ref="A24:B24"/>
    <mergeCell ref="A30:B30"/>
    <mergeCell ref="A31:B31"/>
    <mergeCell ref="A32:B32"/>
    <mergeCell ref="A21:B21"/>
    <mergeCell ref="A15:C15"/>
    <mergeCell ref="B1:E1"/>
    <mergeCell ref="A5:E5"/>
    <mergeCell ref="A4:C4"/>
    <mergeCell ref="A7:C7"/>
    <mergeCell ref="A14:C14"/>
    <mergeCell ref="A46:B46"/>
    <mergeCell ref="A41:E41"/>
    <mergeCell ref="A23:D23"/>
    <mergeCell ref="A39:B39"/>
    <mergeCell ref="A25:B25"/>
    <mergeCell ref="A27: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iwuhjanefrancess@gmail.com</dc:creator>
  <cp:lastModifiedBy>CHINONSO UHUEGBULEM</cp:lastModifiedBy>
  <cp:lastPrinted>2020-06-06T10:07:03Z</cp:lastPrinted>
  <dcterms:created xsi:type="dcterms:W3CDTF">2020-05-20T13:05:51Z</dcterms:created>
  <dcterms:modified xsi:type="dcterms:W3CDTF">2020-06-06T10:09:31Z</dcterms:modified>
</cp:coreProperties>
</file>